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andrew.imeson/Downloads/"/>
    </mc:Choice>
  </mc:AlternateContent>
  <xr:revisionPtr revIDLastSave="0" documentId="8_{97ED4D98-8440-A74C-95DD-FBAF0978F246}" xr6:coauthVersionLast="47" xr6:coauthVersionMax="47" xr10:uidLastSave="{00000000-0000-0000-0000-000000000000}"/>
  <bookViews>
    <workbookView xWindow="14500" yWindow="3780" windowWidth="29040" windowHeight="15840" xr2:uid="{00000000-000D-0000-FFFF-FFFF00000000}"/>
  </bookViews>
  <sheets>
    <sheet name="Budget Report" sheetId="1" r:id="rId1"/>
    <sheet name="Transactions" sheetId="8" r:id="rId2"/>
    <sheet name="Categories" sheetId="5" r:id="rId3"/>
  </sheets>
  <externalReferences>
    <externalReference r:id="rId4"/>
  </externalReferences>
  <definedNames>
    <definedName name="_Total_102_Other_Income">'[1]102 Other Income'!$N$30</definedName>
    <definedName name="Categories_1" localSheetId="2">Categories!#REF!</definedName>
    <definedName name="Categories_2" localSheetId="2">Categories!#REF!</definedName>
    <definedName name="Feb2017_BudgetReport" localSheetId="0">'Budget Report'!$A$1:$A$77</definedName>
    <definedName name="GrandTotal">'[1]101  Tithes &amp; Offerings'!$N$31</definedName>
    <definedName name="Jun2018_" localSheetId="1">Transactions!$A$1:$I$208</definedName>
    <definedName name="TOTAL_301_Christian_Education">'[1]301 - Christian Education'!$N$30</definedName>
    <definedName name="TOTAL_302_Fellowship_Activities">'[1]302 - Fellowship Activities'!$N$29</definedName>
    <definedName name="TOTAL_303_Pastors_Ministry_Expense">'[1]303 - Pastors Ministry Expense'!$N$29</definedName>
    <definedName name="TOTAL_304_Guest_Ministry">'[1]304 - Guest Ministry'!$N$30</definedName>
    <definedName name="TOTAL_401_Church_Office_Expense">'[1]401 - Church Office Expenses'!$N$29</definedName>
    <definedName name="TOTAL_406_Workers_Comp">'[1]406 Workers Comp'!$N$29</definedName>
    <definedName name="TOTAL_501_Presbytery_Assessments">'[1]501 - Presbytery Assessments'!$N$10</definedName>
    <definedName name="TOTAL_502_Synod_Assessments">'[1]502 - Synod Assessments'!$N$10</definedName>
    <definedName name="TOTAL_601_Mortgage">'[1]601 - Mortgage'!$N$29</definedName>
    <definedName name="TOTAL_602_Insurance">'[1]602 - Insurance'!$N$29</definedName>
    <definedName name="TOTAL_603_Cleaning">'[1]603 - Cleaning'!$N$29</definedName>
    <definedName name="TOTAL_604_Maint_CHR">'[1]604 - Maintenance (Ch)'!$N$39</definedName>
    <definedName name="TOTAL_605_InnerSecurity">'[1]605 - Inner Security'!$N$29</definedName>
    <definedName name="Total_606_Comcast">'[1]606 - Comcast'!$N$29</definedName>
    <definedName name="Total_607_Utilities_bottled_water">'[1]607 - Utilities (Ch) Bottled W'!$N$29</definedName>
    <definedName name="TOTAL_607_Utilities_CH">'[1]607 - Utilities(CH)_Well_Salt'!$N$29</definedName>
    <definedName name="TOTAL_607_Utilities_CH_COMED">'[1]607 - Utilities (Ch)_COMED'!$N$29</definedName>
    <definedName name="TOTAL_607_Utilities_Septic">'[1]607-Utilities-Septic'!$N$29</definedName>
    <definedName name="TOTAL_610_Church_Equipment">'[1]610 - Church Equipment'!$N$29</definedName>
    <definedName name="TOTAL_704_Maint_PAR">'[1]704 - Maintenance (Par)'!$N$29</definedName>
    <definedName name="TOTAL_707_Utilities_PAR_COMED">'[1]707 - Utilities (PAR)_COMED'!$N$29</definedName>
    <definedName name="Total_707_Utilities_PAR_NS_GAS">'[1]707 - Utilitities (Par)Gas - NS'!$N$29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66" i="1"/>
  <c r="E80" i="1" l="1"/>
  <c r="D80" i="1"/>
  <c r="F52" i="1"/>
  <c r="F45" i="1" s="1"/>
  <c r="F39" i="1"/>
  <c r="F33" i="1"/>
  <c r="F18" i="1"/>
  <c r="F10" i="1"/>
  <c r="E69" i="1"/>
  <c r="E68" i="1"/>
  <c r="E67" i="1"/>
  <c r="E66" i="1"/>
  <c r="E65" i="1"/>
  <c r="E64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B39" i="1"/>
  <c r="E30" i="1"/>
  <c r="E24" i="1"/>
  <c r="E19" i="1"/>
  <c r="E18" i="1"/>
  <c r="E16" i="1"/>
  <c r="E15" i="1"/>
  <c r="E10" i="1"/>
  <c r="E7" i="1"/>
  <c r="E6" i="1"/>
  <c r="E36" i="1"/>
  <c r="E35" i="1"/>
  <c r="E34" i="1"/>
  <c r="D33" i="1"/>
  <c r="C33" i="1"/>
  <c r="C80" i="1" s="1"/>
  <c r="F80" i="1" l="1"/>
  <c r="E33" i="1"/>
  <c r="B24" i="1"/>
  <c r="B33" i="1" l="1"/>
  <c r="B52" i="1"/>
  <c r="B45" i="1" s="1"/>
  <c r="B64" i="1"/>
  <c r="B18" i="1"/>
  <c r="B11" i="1"/>
  <c r="B13" i="1"/>
  <c r="B6" i="1"/>
  <c r="B10" i="1" l="1"/>
  <c r="B80" i="1" s="1"/>
  <c r="B7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eb2017 BudgetReport" type="6" refreshedVersion="5" background="1" saveData="1">
    <textPr sourceFile="C:\Users\Matt\Documents\Quicken\Feb2017 BudgetReport.TXT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Jun2018" type="6" refreshedVersion="5" background="1" saveData="1">
    <textPr sourceFile="C:\Users\Matt\Documents\Quicken\2018Files\Jun2018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<sst xmlns="http://schemas.openxmlformats.org/spreadsheetml/2006/main" count="950" uniqueCount="337">
  <si>
    <t>Category</t>
  </si>
  <si>
    <t>100-INCOME</t>
  </si>
  <si>
    <t>101 - Tithes and Offerings</t>
  </si>
  <si>
    <t>201 - Pastor's Salary</t>
  </si>
  <si>
    <t>300-CHURCH MINISTRY</t>
  </si>
  <si>
    <t>301 - Christian Education-- (CE Matl's &amp; Resale)</t>
  </si>
  <si>
    <t>302 - Fellowship Activities</t>
  </si>
  <si>
    <t>303 - Pastor's Ministry Expenses</t>
  </si>
  <si>
    <t>303 - Pastor's Ministry Expenses:Mileage</t>
  </si>
  <si>
    <t>303 - Pastor's Ministry Expenses:Other</t>
  </si>
  <si>
    <t>304 - Guest Ministry</t>
  </si>
  <si>
    <t>305 - Mercy Ministry</t>
  </si>
  <si>
    <t>306 - Advertising</t>
  </si>
  <si>
    <t>307 - Other</t>
  </si>
  <si>
    <t>308 - Conference</t>
  </si>
  <si>
    <t>309 - Youth Ministry</t>
  </si>
  <si>
    <t>310 - Missions</t>
  </si>
  <si>
    <t>400-CHURCH ADMINISTRATION</t>
  </si>
  <si>
    <t>401 - Church Office Expenses</t>
  </si>
  <si>
    <t>406 - Worker's Comp Insurance</t>
  </si>
  <si>
    <t>500-DENOMINATION</t>
  </si>
  <si>
    <t>501 - Presbytery Assessments</t>
  </si>
  <si>
    <t>502 - Synod Assessments</t>
  </si>
  <si>
    <t>503 - Presby &amp; Synod Delegate</t>
  </si>
  <si>
    <t>504 - RPM&amp;M</t>
  </si>
  <si>
    <t>600-CHURCH BUILDING</t>
  </si>
  <si>
    <t>601 - Mortgage</t>
  </si>
  <si>
    <t>602 - Insurance</t>
  </si>
  <si>
    <t>603 - Cleaning</t>
  </si>
  <si>
    <t>604 - Maintenance (Ch)</t>
  </si>
  <si>
    <t>605 - Security - Fire Alarm</t>
  </si>
  <si>
    <t>606 - Internet &amp; Phone (Comcast)</t>
  </si>
  <si>
    <t>607 - Utilities (Ch)</t>
  </si>
  <si>
    <t>607 - Utilities (Ch):Electric - ComEd (Ch)</t>
  </si>
  <si>
    <t>607 - Utilities (Ch):Gas - North Shore (Ch)</t>
  </si>
  <si>
    <t>607 - Utilities (Ch):Septic</t>
  </si>
  <si>
    <t>607 - Utilities (Ch):Water - Well</t>
  </si>
  <si>
    <t>607 - Utilities (Ch):Water - Well:Maintenance Contract</t>
  </si>
  <si>
    <t>607 - Utilities (Ch):Water - Well:Salt_Chlorine_Repairs</t>
  </si>
  <si>
    <t>608 - Improvements (Ch)</t>
  </si>
  <si>
    <t>700-PARSONAGE</t>
  </si>
  <si>
    <t>704 - Maintenance (Par)</t>
  </si>
  <si>
    <t>707 - Utilities (Par)</t>
  </si>
  <si>
    <t>707 - Utilities (Par):Electric - ComEd (Par)</t>
  </si>
  <si>
    <t>707 - Utilities (Par):Gas - North Shore (Par)</t>
  </si>
  <si>
    <t>708 - Improvements (Par)</t>
  </si>
  <si>
    <t>Net Difference:</t>
  </si>
  <si>
    <t>204 - Pension</t>
  </si>
  <si>
    <t>205 - Other Expenses</t>
  </si>
  <si>
    <t>403 - Other</t>
  </si>
  <si>
    <t>609 - Other</t>
  </si>
  <si>
    <t>610 - Church Equipment</t>
  </si>
  <si>
    <t>950- Special Projects</t>
  </si>
  <si>
    <t>Date</t>
  </si>
  <si>
    <t>Description</t>
  </si>
  <si>
    <t>Memo</t>
  </si>
  <si>
    <t>Deposit Id Number</t>
  </si>
  <si>
    <t>Stephen Rhoda</t>
  </si>
  <si>
    <t>301 - Christian Education</t>
  </si>
  <si>
    <t>Amazon</t>
  </si>
  <si>
    <t>Reformed Presbyterian Church of NA</t>
  </si>
  <si>
    <t>Mortgage</t>
  </si>
  <si>
    <t>Home Depot</t>
  </si>
  <si>
    <t>Comcast</t>
  </si>
  <si>
    <t>Angel Water Conditioning Inc.</t>
  </si>
  <si>
    <t>Great Escape</t>
  </si>
  <si>
    <t>Menards</t>
  </si>
  <si>
    <t>Comed</t>
  </si>
  <si>
    <t>950 - Special Projects</t>
  </si>
  <si>
    <t>Brotherhood Prem M</t>
  </si>
  <si>
    <t>607 - Utilities (Ch):Water - Trash</t>
  </si>
  <si>
    <t>910 - Mercy Fund: Income</t>
  </si>
  <si>
    <t>910 - Mercy Fund: Expenses</t>
  </si>
  <si>
    <t>North Shore Gas  Autopay</t>
  </si>
  <si>
    <t>910 - MERCY FUND</t>
  </si>
  <si>
    <t>57 Miles</t>
  </si>
  <si>
    <t>304 - Guest Ministry:Honorarium</t>
  </si>
  <si>
    <t>304 - Guest Ministry:Travel Expenses</t>
  </si>
  <si>
    <t>Group</t>
  </si>
  <si>
    <t>Income</t>
  </si>
  <si>
    <t>101a</t>
  </si>
  <si>
    <t>Interest</t>
  </si>
  <si>
    <t>Other</t>
  </si>
  <si>
    <t>201a</t>
  </si>
  <si>
    <t>Pension</t>
  </si>
  <si>
    <t>Advertising</t>
  </si>
  <si>
    <t>Conference</t>
  </si>
  <si>
    <t>Missions</t>
  </si>
  <si>
    <t>RPM&amp;M</t>
  </si>
  <si>
    <t>Insurance</t>
  </si>
  <si>
    <t>Cleaning</t>
  </si>
  <si>
    <t>Septic</t>
  </si>
  <si>
    <t>Trash</t>
  </si>
  <si>
    <t>Distribution</t>
  </si>
  <si>
    <t>Tithes and Offerings</t>
  </si>
  <si>
    <t>Tithes &amp; Offerings (Special)</t>
  </si>
  <si>
    <t>Other Income</t>
  </si>
  <si>
    <t>Pastor's Salary</t>
  </si>
  <si>
    <t>Pastor's Salary Supplement</t>
  </si>
  <si>
    <t>Housing Alowance</t>
  </si>
  <si>
    <t>Medical Insurance</t>
  </si>
  <si>
    <t>Other Expenses</t>
  </si>
  <si>
    <t>Health Reimbursement Account</t>
  </si>
  <si>
    <t>Christian Educatioin</t>
  </si>
  <si>
    <t>Fellowship Activities</t>
  </si>
  <si>
    <t>Pastor's Ministry Expenses</t>
  </si>
  <si>
    <t>Guest Ministry</t>
  </si>
  <si>
    <t>Mercy Ministry</t>
  </si>
  <si>
    <t>Youth Ministry</t>
  </si>
  <si>
    <t>Church Office Expenses</t>
  </si>
  <si>
    <t>Bank Charges</t>
  </si>
  <si>
    <t>Provisional Moderator</t>
  </si>
  <si>
    <t>Secretarial Services</t>
  </si>
  <si>
    <t>Worker's Comp Insurance</t>
  </si>
  <si>
    <t>Presbytery Assessments</t>
  </si>
  <si>
    <t>Synod Assessments</t>
  </si>
  <si>
    <t>Presby &amp; Synod Delegate</t>
  </si>
  <si>
    <t>Maintenance (Ch)</t>
  </si>
  <si>
    <t>Security - Fire Alarm</t>
  </si>
  <si>
    <t>Internet &amp; Phone (Comcast)</t>
  </si>
  <si>
    <t>Utilities (Ch)</t>
  </si>
  <si>
    <t>Electric - ComEd (Ch)</t>
  </si>
  <si>
    <t>Gas - North Shore (Ch)</t>
  </si>
  <si>
    <t>Phone - AT&amp;T</t>
  </si>
  <si>
    <t>Water - Bottles</t>
  </si>
  <si>
    <t>Water - Well</t>
  </si>
  <si>
    <t>Maintenance Contract</t>
  </si>
  <si>
    <t>Salt_Chlorine_Repairs</t>
  </si>
  <si>
    <t>Church Equipment</t>
  </si>
  <si>
    <t>Maintenance (Par)</t>
  </si>
  <si>
    <t>Internet_TV - Comcast</t>
  </si>
  <si>
    <t>Utilities (Par)</t>
  </si>
  <si>
    <t>Improvements (Par)</t>
  </si>
  <si>
    <t>Other (Par)</t>
  </si>
  <si>
    <t>Carryover from Previous year</t>
  </si>
  <si>
    <t>Loan from Synod</t>
  </si>
  <si>
    <t>From Budget</t>
  </si>
  <si>
    <t>Septic System</t>
  </si>
  <si>
    <t>Furnace, A_C, Water Heater (Par)</t>
  </si>
  <si>
    <t>Tower repairs</t>
  </si>
  <si>
    <t>General Fund</t>
  </si>
  <si>
    <t>Carryover from previous year</t>
  </si>
  <si>
    <t>Mercy Fund</t>
  </si>
  <si>
    <t>Beginning Bal Jan 1</t>
  </si>
  <si>
    <t>Special Projects</t>
  </si>
  <si>
    <t>Income (Non-receipted)</t>
  </si>
  <si>
    <t>Income (Receipted)</t>
  </si>
  <si>
    <t>Expenses (Non-receipted)</t>
  </si>
  <si>
    <t>Expenses (Receipted)</t>
  </si>
  <si>
    <t>Improvements (Ch)</t>
  </si>
  <si>
    <t>Other (Ch)</t>
  </si>
  <si>
    <t>Electric (Par)</t>
  </si>
  <si>
    <t>Gas (Par)</t>
  </si>
  <si>
    <t>Number</t>
  </si>
  <si>
    <t>100 - Income</t>
  </si>
  <si>
    <t>200 - Pastoral Support</t>
  </si>
  <si>
    <t>300 - Church Ministry</t>
  </si>
  <si>
    <t>400 - Church Administration</t>
  </si>
  <si>
    <t>500 - Denomination</t>
  </si>
  <si>
    <t>600 - Church Building</t>
  </si>
  <si>
    <t>700 - Parsonage</t>
  </si>
  <si>
    <t>800 - Property Projects/Synod Loan</t>
  </si>
  <si>
    <t>900 - General Fund</t>
  </si>
  <si>
    <t>910 - Mercy Fund</t>
  </si>
  <si>
    <t>Jim Ritchhart Discipleship</t>
  </si>
  <si>
    <t>Coffee on Pastoral Visit</t>
  </si>
  <si>
    <t>Reformation Heritage Books</t>
  </si>
  <si>
    <t>Uline Cafeteria</t>
  </si>
  <si>
    <t>PlanConnect</t>
  </si>
  <si>
    <t>Jan 2018 Pension Contribution</t>
  </si>
  <si>
    <t>Carl Gobelman</t>
  </si>
  <si>
    <t>Preaching on 12/31/2017</t>
  </si>
  <si>
    <t>2017 Pension Contribution</t>
  </si>
  <si>
    <t>Books for Church Library</t>
  </si>
  <si>
    <t>Mailbox System Expansion</t>
  </si>
  <si>
    <t>Envelopes</t>
  </si>
  <si>
    <t>Extender for Cordless Phone</t>
  </si>
  <si>
    <t>PVC Primer and Cement</t>
  </si>
  <si>
    <t>Ice Melt for Sidewalks</t>
  </si>
  <si>
    <t>Chlorine for Water Conditioning</t>
  </si>
  <si>
    <t>Air Filter for Parsonage Furnace</t>
  </si>
  <si>
    <t>Storm Door Handle</t>
  </si>
  <si>
    <t>Chris Zeller</t>
  </si>
  <si>
    <t>Snow Removal</t>
  </si>
  <si>
    <t>Walmart</t>
  </si>
  <si>
    <t>Dreamstime</t>
  </si>
  <si>
    <t>Batteries and Bulbs</t>
  </si>
  <si>
    <t>CBD</t>
  </si>
  <si>
    <t>6 Miles</t>
  </si>
  <si>
    <t>Camping trip - Site Reservations</t>
  </si>
  <si>
    <t>Subway</t>
  </si>
  <si>
    <t>Carl Gobelman Disipleship</t>
  </si>
  <si>
    <t>Food for Lord's Day Fellowship</t>
  </si>
  <si>
    <t>Food on Pulpit Exchange Trip</t>
  </si>
  <si>
    <t>Gasoline for Pulpit Exchange Trip</t>
  </si>
  <si>
    <t>Speedway</t>
  </si>
  <si>
    <t>Family Express</t>
  </si>
  <si>
    <t>Books for Ministry</t>
  </si>
  <si>
    <t>Graphics for Social Media</t>
  </si>
  <si>
    <t>Batteries for Cordless Phone System</t>
  </si>
  <si>
    <t>Bedroom Door Replacement</t>
  </si>
  <si>
    <t>RP Church of Lafayette</t>
  </si>
  <si>
    <t>CORPS Winter Conference</t>
  </si>
  <si>
    <t>Fox Valley Fire and Safety</t>
  </si>
  <si>
    <t>Berg Snow Professionals</t>
  </si>
  <si>
    <t>Deposit</t>
  </si>
  <si>
    <t>Prairieland Disposal</t>
  </si>
  <si>
    <t>607 - Utilities (Ch):Trash</t>
  </si>
  <si>
    <t>PPD ID: 1362784002</t>
  </si>
  <si>
    <t>Philip Rhoda</t>
  </si>
  <si>
    <t>Abigail Rhoda</t>
  </si>
  <si>
    <t>Salt for Water Softener</t>
  </si>
  <si>
    <t>Aldi</t>
  </si>
  <si>
    <t>Prairie House</t>
  </si>
  <si>
    <t>Jim Ritchart</t>
  </si>
  <si>
    <t>Inner Security S Quarterly</t>
  </si>
  <si>
    <t>Pastoral Ministry Lunch</t>
  </si>
  <si>
    <t>PRAIRIELAND DISPOSAL &amp; RECYCLING</t>
  </si>
  <si>
    <t>463653      CCD ID: 1350198580</t>
  </si>
  <si>
    <t>Reformed Presbyterian Witness</t>
  </si>
  <si>
    <t>Uline</t>
  </si>
  <si>
    <t>Jan 2018 Pastor's Salary</t>
  </si>
  <si>
    <t>Feb 2018 Pastor's Salary</t>
  </si>
  <si>
    <t>Feb 2018 Pension Contribution</t>
  </si>
  <si>
    <t>Jan and Feb 2018 Pastor's Salary Back Pay</t>
  </si>
  <si>
    <t>Mar 2018 Pastor's Salary</t>
  </si>
  <si>
    <t>Mar 2018 Pension Contribution</t>
  </si>
  <si>
    <t>Food Suppies for  Church Fellowship</t>
  </si>
  <si>
    <t>Pastoral Ministry Coffee</t>
  </si>
  <si>
    <t>Study Materials for ESV Online</t>
  </si>
  <si>
    <t>Crossway</t>
  </si>
  <si>
    <t>Bible for Worship Leader</t>
  </si>
  <si>
    <t>Pastor Ministry Coffee/Snack</t>
  </si>
  <si>
    <t>Book For Pastoral Ministry</t>
  </si>
  <si>
    <t>Hotel for Presbytery Meeting</t>
  </si>
  <si>
    <t>Clarion, Choice Hotels</t>
  </si>
  <si>
    <t>Squirrel Trap</t>
  </si>
  <si>
    <t>Vacuum Hose for Tower Bell</t>
  </si>
  <si>
    <t>Maintenence Hardware and Equipment</t>
  </si>
  <si>
    <t>Equipment for Squirrel Removal</t>
  </si>
  <si>
    <t>6 Miiles</t>
  </si>
  <si>
    <t>Jan/Feb 2018 Cleaning</t>
  </si>
  <si>
    <t>Youth Ministry Expenses</t>
  </si>
  <si>
    <t>RP Witness Bulk Subscription</t>
  </si>
  <si>
    <t>Printer Paper</t>
  </si>
  <si>
    <t>Marianos</t>
  </si>
  <si>
    <t>Brotherhood Prem W</t>
  </si>
  <si>
    <t>463654      CCD ID: 1350198580</t>
  </si>
  <si>
    <t>Light Bulbs</t>
  </si>
  <si>
    <t>Apr 2018 Pastor's Salary</t>
  </si>
  <si>
    <t>April 2018 Pension Contribution</t>
  </si>
  <si>
    <t>Food Supplies for Church Fellowship</t>
  </si>
  <si>
    <t>Ground Sign Update</t>
  </si>
  <si>
    <t>FastSigns</t>
  </si>
  <si>
    <t>Parsonage Maintence Misc.</t>
  </si>
  <si>
    <t>Parsonage Maintenence Electrical</t>
  </si>
  <si>
    <t>Dehumidifier Replacement</t>
  </si>
  <si>
    <t>Misc. Maintenence</t>
  </si>
  <si>
    <t>Payment</t>
  </si>
  <si>
    <t>304 - Guest Ministry:Travel &amp; Expenses</t>
  </si>
  <si>
    <t>May Mortgage Payment</t>
  </si>
  <si>
    <t>Food Supplies</t>
  </si>
  <si>
    <t>Chlorine for Water System</t>
  </si>
  <si>
    <t>BP</t>
  </si>
  <si>
    <t>Book for Pastoral Study</t>
  </si>
  <si>
    <t>Pastoral Visit</t>
  </si>
  <si>
    <t>Covfamikoi</t>
  </si>
  <si>
    <t>May 2018 Pastor's Salary</t>
  </si>
  <si>
    <t>Fresh Market</t>
  </si>
  <si>
    <t>Flowers for Zayat Funeral</t>
  </si>
  <si>
    <t>Celidan Florist</t>
  </si>
  <si>
    <t>Lunch on Pastoral Visit</t>
  </si>
  <si>
    <t>Reformation Heritage Bookstore</t>
  </si>
  <si>
    <t>Don Kistler Ministries</t>
  </si>
  <si>
    <t>Escape</t>
  </si>
  <si>
    <t>Lightbulbs</t>
  </si>
  <si>
    <t>Lawn Care</t>
  </si>
  <si>
    <t>Gasoline for Lawn Mowers</t>
  </si>
  <si>
    <t>Ryan Noha</t>
  </si>
  <si>
    <t>Guest Preaching</t>
  </si>
  <si>
    <t>Covfamikoi Conf Registration for Rhodas</t>
  </si>
  <si>
    <t>Cleaning Supplies</t>
  </si>
  <si>
    <t>RP Missions</t>
  </si>
  <si>
    <t>Crown and Covenant</t>
  </si>
  <si>
    <t>June 2018 Pastor's Salary</t>
  </si>
  <si>
    <t>Psalters for Worship</t>
  </si>
  <si>
    <t>Outdoor Spigot Care</t>
  </si>
  <si>
    <t>Bathroom Faucet</t>
  </si>
  <si>
    <t>Guest Preaching 5/27/2018</t>
  </si>
  <si>
    <t>Jan Mortgage Payment</t>
  </si>
  <si>
    <t>Feb Morgage Payment</t>
  </si>
  <si>
    <t>Mar Mortgage Payment</t>
  </si>
  <si>
    <t>Apr Mortgage Payment</t>
  </si>
  <si>
    <t>May 2018 Pension Contribution</t>
  </si>
  <si>
    <t>Jun 2018 Pension Contribution</t>
  </si>
  <si>
    <t>Jun Mortgage Payment</t>
  </si>
  <si>
    <t>Kirstie Zeller trip to Japan</t>
  </si>
  <si>
    <t>Mar - Jun 2018 Cleaning</t>
  </si>
  <si>
    <t>311 - Milwaukee RCM</t>
  </si>
  <si>
    <t>Milwaukee RCM</t>
  </si>
  <si>
    <t>PPD ID: 2360938600</t>
  </si>
  <si>
    <t>Books</t>
  </si>
  <si>
    <t>Comed            UTIL_BIL   2036</t>
  </si>
  <si>
    <t>Books for Pastoral Study</t>
  </si>
  <si>
    <t>Crown And Covenant Publications</t>
  </si>
  <si>
    <t>Toner for Church Printer</t>
  </si>
  <si>
    <t>PPD ID: 4361558720</t>
  </si>
  <si>
    <t>McConn Coffee</t>
  </si>
  <si>
    <t>PPD ID: 0000213249</t>
  </si>
  <si>
    <t>July 2018 Pastor's Salary</t>
  </si>
  <si>
    <t>2018 Synod Fees</t>
  </si>
  <si>
    <t>Jul 2018 Pension Contribution</t>
  </si>
  <si>
    <t>Journey Church</t>
  </si>
  <si>
    <t>James Ritchhart trip to Ireland</t>
  </si>
  <si>
    <t>799007 0713 CCD ID: 2360938600</t>
  </si>
  <si>
    <t>Coffee during Synod</t>
  </si>
  <si>
    <t>Supplies for Parsonage Maintenence</t>
  </si>
  <si>
    <t>Furnace Filters</t>
  </si>
  <si>
    <t>Total</t>
  </si>
  <si>
    <t>102  Other Income</t>
  </si>
  <si>
    <t>2020 Budget</t>
  </si>
  <si>
    <t>Difference</t>
  </si>
  <si>
    <t>2021 Actual Expenditures</t>
  </si>
  <si>
    <t xml:space="preserve"> $                         -  </t>
  </si>
  <si>
    <t xml:space="preserve"> $                          -  </t>
  </si>
  <si>
    <t xml:space="preserve"> $                        -  </t>
  </si>
  <si>
    <t>200 - PASTORAL SUPPORT</t>
  </si>
  <si>
    <t>206 -  Health Reimbursement Account</t>
  </si>
  <si>
    <t>207 - Interim Pastor's Salary</t>
  </si>
  <si>
    <t>208 - Interim Pastor's Expenses</t>
  </si>
  <si>
    <t>2021budget</t>
  </si>
  <si>
    <t>402- Bank Charge</t>
  </si>
  <si>
    <t xml:space="preserve"> </t>
  </si>
  <si>
    <t>2022 Budget</t>
  </si>
  <si>
    <t>Westminster Reformed Presbyterian Church</t>
  </si>
  <si>
    <t>2022 Budget Planner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</si>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</sst>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Border="0"/>
  </cellStyleXfs>
  <cellXfs count="3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4" fontId="0" fillId="0" borderId="0" xfId="0" applyNumberFormat="1"/>
    <xf numFmtId="44" fontId="2" fillId="0" borderId="0" xfId="0" applyNumberFormat="1" applyFont="1"/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4"/>
    </xf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3" fillId="2" borderId="0" xfId="0" applyFont="1" applyFill="1" applyAlignment="1">
      <alignment horizontal="left"/>
    </xf>
    <xf numFmtId="43" fontId="0" fillId="3" borderId="0" xfId="1" applyFont="1" applyFill="1"/>
    <xf numFmtId="43" fontId="3" fillId="3" borderId="0" xfId="1" applyFont="1" applyFill="1" applyAlignment="1">
      <alignment wrapText="1"/>
    </xf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wrapText="1"/>
    </xf>
    <xf numFmtId="164" fontId="3" fillId="0" borderId="0" xfId="0" applyNumberFormat="1" applyFont="1"/>
    <xf numFmtId="164" fontId="0" fillId="3" borderId="0" xfId="1" applyNumberFormat="1" applyFont="1" applyFill="1"/>
    <xf numFmtId="164" fontId="5" fillId="3" borderId="0" xfId="1" applyNumberFormat="1" applyFont="1" applyFill="1"/>
    <xf numFmtId="164" fontId="3" fillId="3" borderId="0" xfId="1" applyNumberFormat="1" applyFont="1" applyFill="1"/>
    <xf numFmtId="0" fontId="7" fillId="0" borderId="0" xfId="0" applyFont="1"/>
    <xf numFmtId="164" fontId="5" fillId="2" borderId="0" xfId="1" applyNumberFormat="1" applyFont="1" applyFill="1"/>
    <xf numFmtId="164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wrapText="1"/>
    </xf>
    <xf numFmtId="164" fontId="5" fillId="4" borderId="0" xfId="1" applyNumberFormat="1" applyFont="1" applyFill="1"/>
    <xf numFmtId="164" fontId="8" fillId="4" borderId="0" xfId="1" applyNumberFormat="1" applyFont="1" applyFill="1"/>
    <xf numFmtId="164" fontId="3" fillId="4" borderId="0" xfId="0" applyNumberFormat="1" applyFont="1" applyFill="1"/>
  </cellXfs>
  <cellStyles count="3">
    <cellStyle name="Comma" xfId="1" builtinId="3"/>
    <cellStyle name="Normal" xfId="0" builtinId="0"/>
    <cellStyle name="Normal 2" xfId="2" xr:uid="{9F7AE258-4770-46A0-BF3F-645F686AC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Westminster/2020_Financials/Westminster%20Financial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ARTS"/>
      <sheetName val="101  Tithes &amp; Offerings"/>
      <sheetName val="102 Other Income"/>
      <sheetName val="201 - Pastors Salary"/>
      <sheetName val="204 Pastor's Pension"/>
      <sheetName val="350 - Medishare Accural"/>
      <sheetName val="350 - Medishare Expenses"/>
      <sheetName val="301 - Christian Education"/>
      <sheetName val="302 - Fellowship Activities"/>
      <sheetName val="303 - Pastors Ministry Expense"/>
      <sheetName val="303 - Pastors Ministry Exp Mile"/>
      <sheetName val="304 - Guest Ministry"/>
      <sheetName val="306 - Outreach   Advertising"/>
      <sheetName val="309 - Youth Ministry"/>
      <sheetName val="310 - Missions"/>
      <sheetName val="311 - MRCM Ministry"/>
      <sheetName val="401 - Church Office Expenses"/>
      <sheetName val="406 Workers Comp"/>
      <sheetName val="501 - Presbytery Assessments"/>
      <sheetName val="502 - Synod Assessments"/>
      <sheetName val="503 - Presbytery &amp; Synod Delega"/>
      <sheetName val="504 - RPM&amp;M"/>
      <sheetName val="601 - Mortgage"/>
      <sheetName val="602 - Insurance"/>
      <sheetName val="603 - Cleaning"/>
      <sheetName val="604 - Maintenance (Ch)"/>
      <sheetName val="605 - Inner Security"/>
      <sheetName val="606 - Comcast"/>
      <sheetName val="607-Utilities-Septic"/>
      <sheetName val="607 - Utilities(CH)_Well_Salt"/>
      <sheetName val="607 - Utilities (Ch) Bottled W"/>
      <sheetName val="607 - Utilities (Ch)_COMED"/>
      <sheetName val="607 - Utilitities (Ch)Gas - NS"/>
      <sheetName val="607 - Utilitities (Ch)Trash"/>
      <sheetName val="610 - Church Equipment"/>
      <sheetName val="704 - Maintenance (Par)"/>
      <sheetName val="707 - Utilities (PAR)_COMED"/>
      <sheetName val="707 - Utilitities (Par)Gas - NS"/>
      <sheetName val="910 - Mercy Ministry "/>
      <sheetName val="950 - Special Projects"/>
    </sheetNames>
    <sheetDataSet>
      <sheetData sheetId="0">
        <row r="11">
          <cell r="B11">
            <v>0</v>
          </cell>
        </row>
      </sheetData>
      <sheetData sheetId="1"/>
      <sheetData sheetId="2">
        <row r="31">
          <cell r="N31">
            <v>743.74</v>
          </cell>
        </row>
      </sheetData>
      <sheetData sheetId="3">
        <row r="30">
          <cell r="N30">
            <v>0</v>
          </cell>
        </row>
      </sheetData>
      <sheetData sheetId="4"/>
      <sheetData sheetId="5"/>
      <sheetData sheetId="6"/>
      <sheetData sheetId="7"/>
      <sheetData sheetId="8">
        <row r="30">
          <cell r="N30">
            <v>0</v>
          </cell>
        </row>
      </sheetData>
      <sheetData sheetId="9">
        <row r="29">
          <cell r="N29">
            <v>0</v>
          </cell>
        </row>
      </sheetData>
      <sheetData sheetId="10">
        <row r="29">
          <cell r="N29">
            <v>0</v>
          </cell>
        </row>
      </sheetData>
      <sheetData sheetId="11"/>
      <sheetData sheetId="12">
        <row r="30">
          <cell r="N30">
            <v>594.64</v>
          </cell>
        </row>
      </sheetData>
      <sheetData sheetId="13"/>
      <sheetData sheetId="14"/>
      <sheetData sheetId="15"/>
      <sheetData sheetId="16"/>
      <sheetData sheetId="17">
        <row r="29">
          <cell r="N29">
            <v>0</v>
          </cell>
        </row>
      </sheetData>
      <sheetData sheetId="18">
        <row r="29">
          <cell r="N29">
            <v>0</v>
          </cell>
        </row>
      </sheetData>
      <sheetData sheetId="19">
        <row r="10">
          <cell r="N10">
            <v>0</v>
          </cell>
        </row>
      </sheetData>
      <sheetData sheetId="20">
        <row r="10">
          <cell r="N10">
            <v>0</v>
          </cell>
        </row>
      </sheetData>
      <sheetData sheetId="21"/>
      <sheetData sheetId="22"/>
      <sheetData sheetId="23">
        <row r="29">
          <cell r="N29">
            <v>500</v>
          </cell>
        </row>
      </sheetData>
      <sheetData sheetId="24">
        <row r="29">
          <cell r="N29">
            <v>790</v>
          </cell>
        </row>
      </sheetData>
      <sheetData sheetId="25">
        <row r="29">
          <cell r="N29">
            <v>0</v>
          </cell>
        </row>
      </sheetData>
      <sheetData sheetId="26">
        <row r="39">
          <cell r="N39">
            <v>0</v>
          </cell>
        </row>
      </sheetData>
      <sheetData sheetId="27">
        <row r="29">
          <cell r="N29">
            <v>0</v>
          </cell>
        </row>
      </sheetData>
      <sheetData sheetId="28">
        <row r="29">
          <cell r="N29">
            <v>172.66</v>
          </cell>
        </row>
      </sheetData>
      <sheetData sheetId="29">
        <row r="29">
          <cell r="N29">
            <v>0</v>
          </cell>
        </row>
      </sheetData>
      <sheetData sheetId="30">
        <row r="29">
          <cell r="N29">
            <v>90</v>
          </cell>
        </row>
      </sheetData>
      <sheetData sheetId="31">
        <row r="29">
          <cell r="N29">
            <v>0</v>
          </cell>
        </row>
      </sheetData>
      <sheetData sheetId="32">
        <row r="29">
          <cell r="N29">
            <v>132.27000000000001</v>
          </cell>
        </row>
      </sheetData>
      <sheetData sheetId="33"/>
      <sheetData sheetId="34"/>
      <sheetData sheetId="35">
        <row r="29">
          <cell r="N29">
            <v>0</v>
          </cell>
        </row>
      </sheetData>
      <sheetData sheetId="36">
        <row r="29">
          <cell r="N29">
            <v>0</v>
          </cell>
        </row>
      </sheetData>
      <sheetData sheetId="37">
        <row r="29">
          <cell r="N29">
            <v>109.67</v>
          </cell>
        </row>
      </sheetData>
      <sheetData sheetId="38">
        <row r="29">
          <cell r="N29">
            <v>120.64</v>
          </cell>
        </row>
      </sheetData>
      <sheetData sheetId="39"/>
      <sheetData sheetId="4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b2017 BudgetReport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un2018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selection activeCell="K62" sqref="K62"/>
    </sheetView>
  </sheetViews>
  <sheetFormatPr baseColWidth="10" defaultColWidth="8.83203125" defaultRowHeight="15" x14ac:dyDescent="0.2"/>
  <cols>
    <col min="1" max="1" width="49.6640625" style="2" bestFit="1" customWidth="1"/>
    <col min="2" max="2" width="14.83203125" style="16" customWidth="1"/>
    <col min="3" max="3" width="21.83203125" customWidth="1"/>
    <col min="4" max="4" width="13.5" customWidth="1"/>
    <col min="5" max="5" width="11.5" style="30" customWidth="1"/>
    <col min="6" max="6" width="11.5" style="20" customWidth="1"/>
  </cols>
  <sheetData>
    <row r="1" spans="1:6" ht="21" x14ac:dyDescent="0.25">
      <c r="A1" s="27" t="s">
        <v>334</v>
      </c>
    </row>
    <row r="2" spans="1:6" s="21" customFormat="1" ht="21" x14ac:dyDescent="0.25">
      <c r="A2" s="27" t="s">
        <v>335</v>
      </c>
      <c r="B2" s="16"/>
      <c r="E2" s="30"/>
      <c r="F2" s="20"/>
    </row>
    <row r="3" spans="1:6" s="21" customFormat="1" ht="21" x14ac:dyDescent="0.25">
      <c r="A3" s="27"/>
      <c r="B3" s="16"/>
      <c r="E3" s="30"/>
      <c r="F3" s="20"/>
    </row>
    <row r="4" spans="1:6" s="1" customFormat="1" ht="30" customHeight="1" x14ac:dyDescent="0.2">
      <c r="A4" s="3" t="s">
        <v>0</v>
      </c>
      <c r="B4" s="17" t="s">
        <v>320</v>
      </c>
      <c r="C4" t="s">
        <v>322</v>
      </c>
      <c r="D4" t="s">
        <v>330</v>
      </c>
      <c r="E4" s="30" t="s">
        <v>321</v>
      </c>
      <c r="F4" s="22" t="s">
        <v>333</v>
      </c>
    </row>
    <row r="5" spans="1:6" x14ac:dyDescent="0.2">
      <c r="C5" s="1"/>
      <c r="D5" s="1"/>
      <c r="E5" s="31"/>
    </row>
    <row r="6" spans="1:6" ht="16" x14ac:dyDescent="0.2">
      <c r="A6" s="2" t="s">
        <v>1</v>
      </c>
      <c r="B6" s="24">
        <f>SUM(B7:B8)</f>
        <v>70000</v>
      </c>
      <c r="C6" s="23">
        <v>76751.16</v>
      </c>
      <c r="D6" s="23">
        <v>70000</v>
      </c>
      <c r="E6" s="32">
        <f>D6-C6</f>
        <v>-6751.1600000000035</v>
      </c>
      <c r="F6" s="23">
        <v>78000</v>
      </c>
    </row>
    <row r="7" spans="1:6" ht="16" x14ac:dyDescent="0.2">
      <c r="A7" s="2" t="s">
        <v>2</v>
      </c>
      <c r="B7" s="24">
        <v>70000</v>
      </c>
      <c r="C7" s="20">
        <v>76751.16</v>
      </c>
      <c r="D7" s="20">
        <v>70000</v>
      </c>
      <c r="E7" s="32">
        <f>D7-C7</f>
        <v>-6751.1600000000035</v>
      </c>
    </row>
    <row r="8" spans="1:6" ht="16" x14ac:dyDescent="0.2">
      <c r="A8" s="2" t="s">
        <v>319</v>
      </c>
      <c r="B8" s="24"/>
      <c r="C8" s="20"/>
      <c r="D8" s="20"/>
      <c r="E8" s="32"/>
    </row>
    <row r="9" spans="1:6" ht="16" x14ac:dyDescent="0.2">
      <c r="B9" s="24"/>
      <c r="C9" s="20"/>
      <c r="D9" s="20"/>
      <c r="E9" s="32"/>
    </row>
    <row r="10" spans="1:6" ht="16" x14ac:dyDescent="0.2">
      <c r="A10" s="2" t="s">
        <v>326</v>
      </c>
      <c r="B10" s="25">
        <f>SUM(B11:B15)</f>
        <v>24450</v>
      </c>
      <c r="C10" s="23">
        <v>35803.72</v>
      </c>
      <c r="D10" s="23">
        <v>40800</v>
      </c>
      <c r="E10" s="32">
        <f>D10-C10</f>
        <v>4996.2799999999988</v>
      </c>
      <c r="F10" s="23">
        <f>SUM(F11:F16)</f>
        <v>40000</v>
      </c>
    </row>
    <row r="11" spans="1:6" ht="16" x14ac:dyDescent="0.2">
      <c r="A11" s="2" t="s">
        <v>3</v>
      </c>
      <c r="B11" s="24">
        <f>6*3500</f>
        <v>21000</v>
      </c>
      <c r="C11" s="20" t="s">
        <v>323</v>
      </c>
      <c r="D11" s="20" t="s">
        <v>324</v>
      </c>
      <c r="E11" s="32"/>
    </row>
    <row r="12" spans="1:6" ht="16" x14ac:dyDescent="0.2">
      <c r="A12" s="15" t="s">
        <v>47</v>
      </c>
      <c r="B12" s="24"/>
      <c r="C12" s="20" t="s">
        <v>323</v>
      </c>
      <c r="D12" s="20" t="s">
        <v>324</v>
      </c>
      <c r="E12" s="32"/>
    </row>
    <row r="13" spans="1:6" ht="16" x14ac:dyDescent="0.2">
      <c r="A13" s="2" t="s">
        <v>48</v>
      </c>
      <c r="B13" s="24">
        <f>4500/12*6</f>
        <v>2250</v>
      </c>
      <c r="C13" s="20" t="s">
        <v>323</v>
      </c>
      <c r="D13" s="20" t="s">
        <v>324</v>
      </c>
      <c r="E13" s="32"/>
    </row>
    <row r="14" spans="1:6" ht="16" x14ac:dyDescent="0.2">
      <c r="A14" s="2" t="s">
        <v>327</v>
      </c>
      <c r="B14" s="24"/>
      <c r="C14" s="20" t="s">
        <v>323</v>
      </c>
      <c r="D14" s="20" t="s">
        <v>324</v>
      </c>
      <c r="E14" s="32"/>
    </row>
    <row r="15" spans="1:6" ht="16" x14ac:dyDescent="0.2">
      <c r="A15" s="2" t="s">
        <v>328</v>
      </c>
      <c r="B15" s="24">
        <v>1200</v>
      </c>
      <c r="C15" s="20">
        <v>32000</v>
      </c>
      <c r="D15" s="20">
        <v>32400</v>
      </c>
      <c r="E15" s="33">
        <f>D15-C15</f>
        <v>400</v>
      </c>
      <c r="F15" s="20">
        <v>35000</v>
      </c>
    </row>
    <row r="16" spans="1:6" ht="16" x14ac:dyDescent="0.2">
      <c r="A16" s="2" t="s">
        <v>329</v>
      </c>
      <c r="B16" s="24"/>
      <c r="C16" s="20">
        <v>3803.72</v>
      </c>
      <c r="D16" s="20">
        <v>8400</v>
      </c>
      <c r="E16" s="33">
        <f>D16-C16</f>
        <v>4596.2800000000007</v>
      </c>
      <c r="F16" s="20">
        <v>5000</v>
      </c>
    </row>
    <row r="17" spans="1:6" s="18" customFormat="1" ht="16" x14ac:dyDescent="0.2">
      <c r="A17" s="19"/>
      <c r="B17" s="24"/>
      <c r="C17" s="20"/>
      <c r="D17" s="20"/>
      <c r="E17" s="32"/>
      <c r="F17" s="20"/>
    </row>
    <row r="18" spans="1:6" ht="16" x14ac:dyDescent="0.2">
      <c r="A18" s="2" t="s">
        <v>4</v>
      </c>
      <c r="B18" s="25">
        <f>SUM(B19:B31)</f>
        <v>17980</v>
      </c>
      <c r="C18" s="28">
        <v>2591</v>
      </c>
      <c r="D18" s="28">
        <v>5600</v>
      </c>
      <c r="E18" s="32">
        <f>D18-C18</f>
        <v>3009</v>
      </c>
      <c r="F18" s="28">
        <f>SUM(F19:F31)</f>
        <v>7200</v>
      </c>
    </row>
    <row r="19" spans="1:6" ht="16" x14ac:dyDescent="0.2">
      <c r="A19" s="2" t="s">
        <v>5</v>
      </c>
      <c r="B19" s="24">
        <v>600</v>
      </c>
      <c r="C19" s="20">
        <v>180</v>
      </c>
      <c r="D19" s="20">
        <v>600</v>
      </c>
      <c r="E19" s="33">
        <f>D19-C19</f>
        <v>420</v>
      </c>
      <c r="F19" s="20">
        <v>200</v>
      </c>
    </row>
    <row r="20" spans="1:6" ht="16" x14ac:dyDescent="0.2">
      <c r="A20" s="2" t="s">
        <v>6</v>
      </c>
      <c r="B20" s="24">
        <v>1000</v>
      </c>
      <c r="C20" s="20" t="s">
        <v>323</v>
      </c>
      <c r="D20" s="20">
        <v>1000</v>
      </c>
      <c r="E20" s="32"/>
      <c r="F20" s="20">
        <v>500</v>
      </c>
    </row>
    <row r="21" spans="1:6" ht="16" x14ac:dyDescent="0.2">
      <c r="A21" s="2" t="s">
        <v>7</v>
      </c>
      <c r="B21" s="24">
        <v>1000</v>
      </c>
      <c r="C21" s="20" t="s">
        <v>323</v>
      </c>
      <c r="D21" s="20" t="s">
        <v>324</v>
      </c>
      <c r="E21" s="32"/>
    </row>
    <row r="22" spans="1:6" ht="16" x14ac:dyDescent="0.2">
      <c r="A22" s="2" t="s">
        <v>8</v>
      </c>
      <c r="B22" s="24">
        <v>500</v>
      </c>
      <c r="C22" s="20" t="s">
        <v>323</v>
      </c>
      <c r="D22" s="20" t="s">
        <v>324</v>
      </c>
      <c r="E22" s="32"/>
    </row>
    <row r="23" spans="1:6" ht="16" x14ac:dyDescent="0.2">
      <c r="A23" s="2" t="s">
        <v>9</v>
      </c>
      <c r="B23" s="24"/>
      <c r="C23" s="20" t="s">
        <v>323</v>
      </c>
      <c r="D23" s="20" t="s">
        <v>324</v>
      </c>
      <c r="E23" s="32"/>
    </row>
    <row r="24" spans="1:6" ht="16" x14ac:dyDescent="0.2">
      <c r="A24" s="2" t="s">
        <v>10</v>
      </c>
      <c r="B24" s="24">
        <f>120*4*6</f>
        <v>2880</v>
      </c>
      <c r="C24" s="20">
        <v>1911</v>
      </c>
      <c r="D24" s="20">
        <v>2000</v>
      </c>
      <c r="E24" s="33">
        <f>D24-C24</f>
        <v>89</v>
      </c>
      <c r="F24" s="20">
        <v>2500</v>
      </c>
    </row>
    <row r="25" spans="1:6" ht="16" x14ac:dyDescent="0.2">
      <c r="A25" s="2" t="s">
        <v>76</v>
      </c>
      <c r="B25" s="24">
        <v>11000</v>
      </c>
      <c r="C25" s="20">
        <v>800</v>
      </c>
      <c r="D25" s="20" t="s">
        <v>324</v>
      </c>
      <c r="E25" s="32"/>
      <c r="F25" s="20">
        <v>1000</v>
      </c>
    </row>
    <row r="26" spans="1:6" ht="16" x14ac:dyDescent="0.2">
      <c r="A26" s="2" t="s">
        <v>77</v>
      </c>
      <c r="B26" s="24"/>
      <c r="C26" s="20">
        <v>1111</v>
      </c>
      <c r="D26" s="20" t="s">
        <v>324</v>
      </c>
      <c r="E26" s="32"/>
      <c r="F26" s="20">
        <v>1500</v>
      </c>
    </row>
    <row r="27" spans="1:6" ht="16" x14ac:dyDescent="0.2">
      <c r="A27" s="2" t="s">
        <v>11</v>
      </c>
      <c r="B27" s="24"/>
      <c r="C27" s="20" t="s">
        <v>323</v>
      </c>
      <c r="D27" s="20" t="s">
        <v>324</v>
      </c>
      <c r="E27" s="32"/>
    </row>
    <row r="28" spans="1:6" ht="16" x14ac:dyDescent="0.2">
      <c r="A28" s="2" t="s">
        <v>12</v>
      </c>
      <c r="B28" s="24"/>
      <c r="C28" s="20" t="s">
        <v>323</v>
      </c>
      <c r="D28" s="20" t="s">
        <v>324</v>
      </c>
      <c r="E28" s="32"/>
    </row>
    <row r="29" spans="1:6" ht="16" x14ac:dyDescent="0.2">
      <c r="A29" s="2" t="s">
        <v>14</v>
      </c>
      <c r="B29" s="24"/>
      <c r="C29" s="20" t="s">
        <v>323</v>
      </c>
      <c r="D29" s="20" t="s">
        <v>324</v>
      </c>
      <c r="E29" s="32"/>
      <c r="F29" s="20">
        <v>1000</v>
      </c>
    </row>
    <row r="30" spans="1:6" ht="16" x14ac:dyDescent="0.2">
      <c r="A30" s="2" t="s">
        <v>15</v>
      </c>
      <c r="B30" s="24">
        <v>1000</v>
      </c>
      <c r="C30" s="20">
        <v>500</v>
      </c>
      <c r="D30" s="20">
        <v>1000</v>
      </c>
      <c r="E30" s="33">
        <f>D30-C30</f>
        <v>500</v>
      </c>
      <c r="F30" s="20">
        <v>500</v>
      </c>
    </row>
    <row r="31" spans="1:6" ht="16" x14ac:dyDescent="0.2">
      <c r="A31" s="2" t="s">
        <v>16</v>
      </c>
      <c r="B31" s="24"/>
      <c r="C31" s="20" t="s">
        <v>323</v>
      </c>
      <c r="D31" s="20">
        <v>500</v>
      </c>
      <c r="E31" s="32"/>
    </row>
    <row r="32" spans="1:6" x14ac:dyDescent="0.2">
      <c r="B32" s="24"/>
      <c r="C32" s="20" t="s">
        <v>323</v>
      </c>
      <c r="D32" s="20"/>
      <c r="E32" s="29"/>
    </row>
    <row r="33" spans="1:6" ht="16" x14ac:dyDescent="0.2">
      <c r="A33" s="2" t="s">
        <v>17</v>
      </c>
      <c r="B33" s="25">
        <f>SUM(B34:B37)</f>
        <v>900</v>
      </c>
      <c r="C33" s="28">
        <f>SUM(C34:C37)</f>
        <v>91.55</v>
      </c>
      <c r="D33" s="28">
        <f>SUM(D34:D37)</f>
        <v>300</v>
      </c>
      <c r="E33" s="32">
        <f>D33-C33</f>
        <v>208.45</v>
      </c>
      <c r="F33" s="23">
        <f>SUM(F34:F37)</f>
        <v>400</v>
      </c>
    </row>
    <row r="34" spans="1:6" ht="16" x14ac:dyDescent="0.2">
      <c r="A34" s="2" t="s">
        <v>18</v>
      </c>
      <c r="B34" s="24">
        <v>300</v>
      </c>
      <c r="C34" s="20"/>
      <c r="D34" s="20">
        <v>300</v>
      </c>
      <c r="E34" s="33">
        <f>D34-C34</f>
        <v>300</v>
      </c>
      <c r="F34" s="20">
        <v>300</v>
      </c>
    </row>
    <row r="35" spans="1:6" s="18" customFormat="1" ht="16" x14ac:dyDescent="0.2">
      <c r="A35" s="19" t="s">
        <v>331</v>
      </c>
      <c r="B35" s="24"/>
      <c r="C35" s="20">
        <v>12</v>
      </c>
      <c r="D35" s="20"/>
      <c r="E35" s="33">
        <f>D35-C35</f>
        <v>-12</v>
      </c>
      <c r="F35" s="20"/>
    </row>
    <row r="36" spans="1:6" ht="16" x14ac:dyDescent="0.2">
      <c r="A36" s="2" t="s">
        <v>49</v>
      </c>
      <c r="B36" s="24"/>
      <c r="C36" s="20">
        <v>79.55</v>
      </c>
      <c r="D36" s="20">
        <v>0</v>
      </c>
      <c r="E36" s="33">
        <f>D36-C36</f>
        <v>-79.55</v>
      </c>
      <c r="F36" s="20">
        <v>100</v>
      </c>
    </row>
    <row r="37" spans="1:6" ht="16" x14ac:dyDescent="0.2">
      <c r="A37" s="2" t="s">
        <v>19</v>
      </c>
      <c r="B37" s="24">
        <v>600</v>
      </c>
      <c r="C37" s="20" t="s">
        <v>323</v>
      </c>
      <c r="D37" s="20">
        <v>0</v>
      </c>
      <c r="E37" s="32"/>
    </row>
    <row r="38" spans="1:6" x14ac:dyDescent="0.2">
      <c r="B38" s="24"/>
      <c r="C38" s="20"/>
      <c r="D38" s="20" t="s">
        <v>324</v>
      </c>
      <c r="E38" s="29"/>
    </row>
    <row r="39" spans="1:6" ht="16" x14ac:dyDescent="0.2">
      <c r="A39" s="2" t="s">
        <v>20</v>
      </c>
      <c r="B39" s="25">
        <f>SUM(B40:B42)</f>
        <v>3100</v>
      </c>
      <c r="C39" s="23">
        <v>1659.79</v>
      </c>
      <c r="D39" s="23">
        <v>3600</v>
      </c>
      <c r="E39" s="34">
        <f>D39-C39</f>
        <v>1940.21</v>
      </c>
      <c r="F39" s="23">
        <f>SUM(F40:F43)</f>
        <v>2640</v>
      </c>
    </row>
    <row r="40" spans="1:6" x14ac:dyDescent="0.2">
      <c r="A40" s="2" t="s">
        <v>21</v>
      </c>
      <c r="B40" s="24">
        <v>1400</v>
      </c>
      <c r="C40" s="20">
        <v>519.79</v>
      </c>
      <c r="D40" s="20">
        <v>1400</v>
      </c>
      <c r="E40" s="29">
        <f>D40-C40</f>
        <v>880.21</v>
      </c>
      <c r="F40" s="20">
        <v>1000</v>
      </c>
    </row>
    <row r="41" spans="1:6" x14ac:dyDescent="0.2">
      <c r="A41" s="2" t="s">
        <v>22</v>
      </c>
      <c r="B41" s="24">
        <v>1200</v>
      </c>
      <c r="C41" s="20">
        <v>1140</v>
      </c>
      <c r="D41" s="20">
        <v>1200</v>
      </c>
      <c r="E41" s="29">
        <f>D41-C41</f>
        <v>60</v>
      </c>
      <c r="F41" s="20">
        <v>1140</v>
      </c>
    </row>
    <row r="42" spans="1:6" x14ac:dyDescent="0.2">
      <c r="A42" s="2" t="s">
        <v>23</v>
      </c>
      <c r="B42" s="24">
        <v>500</v>
      </c>
      <c r="C42" s="20">
        <v>0</v>
      </c>
      <c r="D42" s="20">
        <v>500</v>
      </c>
      <c r="E42" s="29">
        <f>D42-C42</f>
        <v>500</v>
      </c>
    </row>
    <row r="43" spans="1:6" x14ac:dyDescent="0.2">
      <c r="A43" s="2" t="s">
        <v>24</v>
      </c>
      <c r="B43" s="24">
        <v>500</v>
      </c>
      <c r="C43" s="20">
        <v>0</v>
      </c>
      <c r="D43" s="20">
        <v>500</v>
      </c>
      <c r="E43" s="29">
        <f>D43-C43</f>
        <v>500</v>
      </c>
      <c r="F43" s="20">
        <v>500</v>
      </c>
    </row>
    <row r="44" spans="1:6" x14ac:dyDescent="0.2">
      <c r="B44" s="24"/>
      <c r="C44" s="20"/>
      <c r="D44" s="20"/>
      <c r="E44" s="29"/>
    </row>
    <row r="45" spans="1:6" ht="16" x14ac:dyDescent="0.2">
      <c r="A45" s="2" t="s">
        <v>25</v>
      </c>
      <c r="B45" s="25">
        <f>SUM(B46:B52, B62)</f>
        <v>22350</v>
      </c>
      <c r="C45" s="23">
        <v>18852.759999999998</v>
      </c>
      <c r="D45" s="23">
        <v>20400</v>
      </c>
      <c r="E45" s="34">
        <f>D45-C45</f>
        <v>1547.2400000000016</v>
      </c>
      <c r="F45" s="23">
        <f>SUM(F46:F52)+F62</f>
        <v>20850</v>
      </c>
    </row>
    <row r="46" spans="1:6" x14ac:dyDescent="0.2">
      <c r="A46" s="2" t="s">
        <v>26</v>
      </c>
      <c r="B46" s="24">
        <v>6000</v>
      </c>
      <c r="C46" s="20">
        <v>6000</v>
      </c>
      <c r="D46" s="20">
        <v>6000</v>
      </c>
      <c r="E46" s="29">
        <f t="shared" ref="E46:E62" si="0">D46-C46</f>
        <v>0</v>
      </c>
      <c r="F46" s="20">
        <v>6000</v>
      </c>
    </row>
    <row r="47" spans="1:6" x14ac:dyDescent="0.2">
      <c r="A47" s="2" t="s">
        <v>27</v>
      </c>
      <c r="B47" s="24">
        <v>3000</v>
      </c>
      <c r="C47" s="20">
        <v>3737.5</v>
      </c>
      <c r="D47" s="20">
        <v>3800</v>
      </c>
      <c r="E47" s="29">
        <f t="shared" si="0"/>
        <v>62.5</v>
      </c>
      <c r="F47" s="20">
        <v>3800</v>
      </c>
    </row>
    <row r="48" spans="1:6" x14ac:dyDescent="0.2">
      <c r="A48" s="2" t="s">
        <v>28</v>
      </c>
      <c r="B48" s="24">
        <v>500</v>
      </c>
      <c r="C48" s="20">
        <v>0</v>
      </c>
      <c r="D48" s="20">
        <v>250</v>
      </c>
      <c r="E48" s="29">
        <f t="shared" si="0"/>
        <v>250</v>
      </c>
      <c r="F48" s="20">
        <v>250</v>
      </c>
    </row>
    <row r="49" spans="1:6" x14ac:dyDescent="0.2">
      <c r="A49" s="2" t="s">
        <v>29</v>
      </c>
      <c r="B49" s="24">
        <v>5000</v>
      </c>
      <c r="C49" s="20">
        <v>842</v>
      </c>
      <c r="D49" s="20">
        <v>2500</v>
      </c>
      <c r="E49" s="29">
        <f t="shared" si="0"/>
        <v>1658</v>
      </c>
      <c r="F49" s="20">
        <v>1500</v>
      </c>
    </row>
    <row r="50" spans="1:6" x14ac:dyDescent="0.2">
      <c r="A50" s="2" t="s">
        <v>30</v>
      </c>
      <c r="B50" s="24">
        <v>1200</v>
      </c>
      <c r="C50" s="20">
        <v>1391</v>
      </c>
      <c r="D50" s="20">
        <v>1200</v>
      </c>
      <c r="E50" s="29">
        <f t="shared" si="0"/>
        <v>-191</v>
      </c>
      <c r="F50" s="20">
        <v>1200</v>
      </c>
    </row>
    <row r="51" spans="1:6" x14ac:dyDescent="0.2">
      <c r="A51" s="2" t="s">
        <v>31</v>
      </c>
      <c r="B51" s="24">
        <v>2000</v>
      </c>
      <c r="C51" s="20">
        <v>2200.0700000000002</v>
      </c>
      <c r="D51" s="20">
        <v>2200</v>
      </c>
      <c r="E51" s="29">
        <f t="shared" si="0"/>
        <v>-7.0000000000163709E-2</v>
      </c>
      <c r="F51" s="20">
        <v>2250</v>
      </c>
    </row>
    <row r="52" spans="1:6" x14ac:dyDescent="0.2">
      <c r="A52" s="2" t="s">
        <v>32</v>
      </c>
      <c r="B52" s="26">
        <f>SUM(B53:B59)</f>
        <v>4150</v>
      </c>
      <c r="C52" s="23">
        <v>4070.47</v>
      </c>
      <c r="D52" s="23">
        <v>3950</v>
      </c>
      <c r="E52" s="34">
        <f t="shared" si="0"/>
        <v>-120.4699999999998</v>
      </c>
      <c r="F52" s="23">
        <f>SUM(F53:F59)</f>
        <v>5350</v>
      </c>
    </row>
    <row r="53" spans="1:6" x14ac:dyDescent="0.2">
      <c r="A53" s="2" t="s">
        <v>33</v>
      </c>
      <c r="B53" s="24">
        <v>1400</v>
      </c>
      <c r="C53" s="20">
        <v>1513.8</v>
      </c>
      <c r="D53" s="20">
        <v>1300</v>
      </c>
      <c r="E53" s="29">
        <f t="shared" si="0"/>
        <v>-213.79999999999995</v>
      </c>
      <c r="F53" s="20">
        <v>1500</v>
      </c>
    </row>
    <row r="54" spans="1:6" x14ac:dyDescent="0.2">
      <c r="A54" s="2" t="s">
        <v>34</v>
      </c>
      <c r="B54" s="24">
        <v>1200</v>
      </c>
      <c r="C54" s="20">
        <v>1076.6199999999999</v>
      </c>
      <c r="D54" s="20">
        <v>1100</v>
      </c>
      <c r="E54" s="29">
        <f t="shared" si="0"/>
        <v>23.380000000000109</v>
      </c>
      <c r="F54" s="20">
        <v>1500</v>
      </c>
    </row>
    <row r="55" spans="1:6" x14ac:dyDescent="0.2">
      <c r="A55" s="2" t="s">
        <v>35</v>
      </c>
      <c r="B55" s="24"/>
      <c r="C55" s="20">
        <v>0</v>
      </c>
      <c r="D55" s="20">
        <v>0</v>
      </c>
      <c r="E55" s="29">
        <f t="shared" si="0"/>
        <v>0</v>
      </c>
      <c r="F55" s="20">
        <v>250</v>
      </c>
    </row>
    <row r="56" spans="1:6" x14ac:dyDescent="0.2">
      <c r="A56" s="2" t="s">
        <v>70</v>
      </c>
      <c r="B56" s="24">
        <v>350</v>
      </c>
      <c r="C56" s="20">
        <v>400.05</v>
      </c>
      <c r="D56" s="20">
        <v>350</v>
      </c>
      <c r="E56" s="29">
        <f t="shared" si="0"/>
        <v>-50.050000000000011</v>
      </c>
      <c r="F56" s="20">
        <v>400</v>
      </c>
    </row>
    <row r="57" spans="1:6" x14ac:dyDescent="0.2">
      <c r="A57" s="2" t="s">
        <v>36</v>
      </c>
      <c r="B57" s="24"/>
      <c r="C57" s="20">
        <v>1080</v>
      </c>
      <c r="D57" s="20">
        <v>1200</v>
      </c>
      <c r="E57" s="29">
        <f t="shared" si="0"/>
        <v>120</v>
      </c>
      <c r="F57" s="20">
        <v>1200</v>
      </c>
    </row>
    <row r="58" spans="1:6" x14ac:dyDescent="0.2">
      <c r="A58" s="2" t="s">
        <v>37</v>
      </c>
      <c r="B58" s="24"/>
      <c r="C58" s="20">
        <v>1080</v>
      </c>
      <c r="D58" s="20">
        <v>0</v>
      </c>
      <c r="E58" s="29">
        <f t="shared" si="0"/>
        <v>-1080</v>
      </c>
    </row>
    <row r="59" spans="1:6" x14ac:dyDescent="0.2">
      <c r="A59" s="2" t="s">
        <v>38</v>
      </c>
      <c r="B59" s="24">
        <v>1200</v>
      </c>
      <c r="C59" s="20">
        <v>0</v>
      </c>
      <c r="D59" s="20">
        <v>1200</v>
      </c>
      <c r="E59" s="29">
        <f t="shared" si="0"/>
        <v>1200</v>
      </c>
      <c r="F59" s="20">
        <v>500</v>
      </c>
    </row>
    <row r="60" spans="1:6" x14ac:dyDescent="0.2">
      <c r="A60" s="2" t="s">
        <v>39</v>
      </c>
      <c r="B60" s="24"/>
      <c r="C60" s="20">
        <v>0</v>
      </c>
      <c r="D60" s="20">
        <v>0</v>
      </c>
      <c r="E60" s="29">
        <f t="shared" si="0"/>
        <v>0</v>
      </c>
    </row>
    <row r="61" spans="1:6" x14ac:dyDescent="0.2">
      <c r="A61" s="2" t="s">
        <v>50</v>
      </c>
      <c r="B61" s="24"/>
      <c r="C61" s="20" t="s">
        <v>336</v>
      </c>
      <c r="D61" s="20">
        <v>0</v>
      </c>
      <c r="E61" s="29">
        <v>0</v>
      </c>
    </row>
    <row r="62" spans="1:6" x14ac:dyDescent="0.2">
      <c r="A62" s="2" t="s">
        <v>51</v>
      </c>
      <c r="B62" s="24">
        <v>500</v>
      </c>
      <c r="C62" s="20">
        <v>220</v>
      </c>
      <c r="D62" s="20">
        <v>500</v>
      </c>
      <c r="E62" s="29">
        <f t="shared" si="0"/>
        <v>280</v>
      </c>
      <c r="F62" s="20">
        <v>500</v>
      </c>
    </row>
    <row r="63" spans="1:6" x14ac:dyDescent="0.2">
      <c r="B63" s="24"/>
      <c r="C63" s="20" t="s">
        <v>323</v>
      </c>
      <c r="D63" s="20"/>
      <c r="E63" s="29"/>
    </row>
    <row r="64" spans="1:6" ht="16" x14ac:dyDescent="0.2">
      <c r="A64" s="2" t="s">
        <v>40</v>
      </c>
      <c r="B64" s="25">
        <f>SUM(B65:B69)</f>
        <v>6800</v>
      </c>
      <c r="C64" s="23">
        <v>4860.58</v>
      </c>
      <c r="D64" s="23">
        <v>3800</v>
      </c>
      <c r="E64" s="34">
        <f t="shared" ref="E64:E69" si="1">D64-C64</f>
        <v>-1060.58</v>
      </c>
      <c r="F64" s="23">
        <f>SUM(F65:F66)+F69</f>
        <v>6900</v>
      </c>
    </row>
    <row r="65" spans="1:6" x14ac:dyDescent="0.2">
      <c r="A65" s="2" t="s">
        <v>41</v>
      </c>
      <c r="B65" s="24">
        <v>200</v>
      </c>
      <c r="C65" s="20">
        <v>1820</v>
      </c>
      <c r="D65" s="20">
        <v>200</v>
      </c>
      <c r="E65" s="29">
        <f t="shared" si="1"/>
        <v>-1620</v>
      </c>
      <c r="F65" s="20">
        <v>1200</v>
      </c>
    </row>
    <row r="66" spans="1:6" x14ac:dyDescent="0.2">
      <c r="A66" s="2" t="s">
        <v>42</v>
      </c>
      <c r="B66" s="24">
        <v>3300</v>
      </c>
      <c r="C66" s="20">
        <v>2965.58</v>
      </c>
      <c r="D66" s="20">
        <v>3000</v>
      </c>
      <c r="E66" s="29">
        <f t="shared" si="1"/>
        <v>34.420000000000073</v>
      </c>
      <c r="F66" s="20">
        <f>SUM(F67:F68)</f>
        <v>3200</v>
      </c>
    </row>
    <row r="67" spans="1:6" x14ac:dyDescent="0.2">
      <c r="A67" s="2" t="s">
        <v>43</v>
      </c>
      <c r="B67" s="24">
        <v>2300</v>
      </c>
      <c r="C67" s="20">
        <v>1819.7</v>
      </c>
      <c r="D67" s="20">
        <v>2000</v>
      </c>
      <c r="E67" s="29">
        <f t="shared" si="1"/>
        <v>180.29999999999995</v>
      </c>
      <c r="F67" s="20">
        <v>2000</v>
      </c>
    </row>
    <row r="68" spans="1:6" x14ac:dyDescent="0.2">
      <c r="A68" s="2" t="s">
        <v>44</v>
      </c>
      <c r="B68" s="24">
        <v>1000</v>
      </c>
      <c r="C68" s="20">
        <v>1145.8800000000001</v>
      </c>
      <c r="D68" s="20">
        <v>1000</v>
      </c>
      <c r="E68" s="29">
        <f t="shared" si="1"/>
        <v>-145.88000000000011</v>
      </c>
      <c r="F68" s="20">
        <v>1200</v>
      </c>
    </row>
    <row r="69" spans="1:6" x14ac:dyDescent="0.2">
      <c r="A69" s="2" t="s">
        <v>45</v>
      </c>
      <c r="B69" s="24"/>
      <c r="C69" s="20"/>
      <c r="D69" s="20">
        <v>600</v>
      </c>
      <c r="E69" s="29">
        <f t="shared" si="1"/>
        <v>600</v>
      </c>
      <c r="F69" s="20">
        <v>2500</v>
      </c>
    </row>
    <row r="70" spans="1:6" x14ac:dyDescent="0.2">
      <c r="B70" s="24"/>
      <c r="C70" s="20" t="s">
        <v>332</v>
      </c>
      <c r="D70" s="20" t="s">
        <v>324</v>
      </c>
      <c r="E70" s="29"/>
    </row>
    <row r="71" spans="1:6" x14ac:dyDescent="0.2">
      <c r="A71" s="2" t="s">
        <v>74</v>
      </c>
      <c r="B71" s="24"/>
      <c r="C71" s="20">
        <v>0</v>
      </c>
      <c r="D71" s="20">
        <v>0</v>
      </c>
      <c r="E71" s="29"/>
    </row>
    <row r="72" spans="1:6" x14ac:dyDescent="0.2">
      <c r="A72" s="2" t="s">
        <v>71</v>
      </c>
      <c r="B72" s="24"/>
      <c r="C72" s="20" t="s">
        <v>323</v>
      </c>
      <c r="D72" s="20">
        <v>0</v>
      </c>
      <c r="E72" s="29"/>
    </row>
    <row r="73" spans="1:6" x14ac:dyDescent="0.2">
      <c r="A73" s="2" t="s">
        <v>72</v>
      </c>
      <c r="B73" s="24"/>
      <c r="C73" s="20">
        <v>0</v>
      </c>
      <c r="D73" s="20" t="s">
        <v>324</v>
      </c>
      <c r="E73" s="29"/>
    </row>
    <row r="74" spans="1:6" x14ac:dyDescent="0.2">
      <c r="B74" s="24"/>
      <c r="C74" s="20"/>
      <c r="D74" s="20"/>
      <c r="E74" s="29"/>
    </row>
    <row r="75" spans="1:6" x14ac:dyDescent="0.2">
      <c r="A75" s="2" t="s">
        <v>52</v>
      </c>
      <c r="B75" s="24"/>
      <c r="C75" s="20" t="s">
        <v>323</v>
      </c>
      <c r="D75" s="20" t="s">
        <v>324</v>
      </c>
      <c r="E75" s="29"/>
    </row>
    <row r="76" spans="1:6" x14ac:dyDescent="0.2">
      <c r="B76" s="24"/>
      <c r="C76" s="20" t="s">
        <v>323</v>
      </c>
      <c r="D76" s="20" t="s">
        <v>324</v>
      </c>
      <c r="E76" s="29" t="s">
        <v>325</v>
      </c>
    </row>
    <row r="77" spans="1:6" x14ac:dyDescent="0.2">
      <c r="A77" s="2" t="s">
        <v>46</v>
      </c>
      <c r="B77" s="24">
        <f>B7-B80</f>
        <v>-5580</v>
      </c>
      <c r="C77" s="20" t="s">
        <v>323</v>
      </c>
      <c r="D77" s="20" t="s">
        <v>324</v>
      </c>
      <c r="E77" s="29" t="s">
        <v>325</v>
      </c>
    </row>
    <row r="78" spans="1:6" x14ac:dyDescent="0.2">
      <c r="B78" s="24"/>
      <c r="C78" s="20"/>
      <c r="D78" s="20"/>
      <c r="E78" s="29"/>
    </row>
    <row r="79" spans="1:6" x14ac:dyDescent="0.2">
      <c r="B79" s="24"/>
      <c r="C79" s="20" t="s">
        <v>323</v>
      </c>
      <c r="D79" s="20" t="s">
        <v>324</v>
      </c>
      <c r="E79" s="29" t="s">
        <v>325</v>
      </c>
    </row>
    <row r="80" spans="1:6" x14ac:dyDescent="0.2">
      <c r="A80" s="2" t="s">
        <v>318</v>
      </c>
      <c r="B80" s="24">
        <f>SUM(B75,B64,B45,B39,B33,B18,B10)</f>
        <v>75580</v>
      </c>
      <c r="C80" s="20">
        <f>+C64+C45+C39+C33+C18+C10</f>
        <v>63859.399999999994</v>
      </c>
      <c r="D80" s="20">
        <f>+D64+D45+D39+D33+D18+D10</f>
        <v>74500</v>
      </c>
      <c r="E80" s="29">
        <f>+E64+E45+E39+E33+E18+E10</f>
        <v>10640.6</v>
      </c>
      <c r="F80" s="20">
        <f>+F64+F45+F39+F33+F18+F10</f>
        <v>77990</v>
      </c>
    </row>
    <row r="81" spans="2:5" x14ac:dyDescent="0.2">
      <c r="B81" s="24"/>
      <c r="E81" s="29"/>
    </row>
    <row r="82" spans="2:5" x14ac:dyDescent="0.2">
      <c r="B82" s="24"/>
      <c r="C82" s="20"/>
      <c r="D82" s="20"/>
      <c r="E82" s="2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6"/>
  <sheetViews>
    <sheetView topLeftCell="A227" workbookViewId="0"/>
  </sheetViews>
  <sheetFormatPr baseColWidth="10" defaultColWidth="8.83203125" defaultRowHeight="15" x14ac:dyDescent="0.2"/>
  <cols>
    <col min="1" max="1" width="11.5" customWidth="1"/>
    <col min="2" max="2" width="12.5" style="4" customWidth="1"/>
    <col min="3" max="3" width="11.33203125" style="4" bestFit="1" customWidth="1"/>
    <col min="4" max="4" width="49.6640625" bestFit="1" customWidth="1"/>
    <col min="5" max="5" width="35.83203125" customWidth="1"/>
    <col min="6" max="6" width="37.83203125" customWidth="1"/>
  </cols>
  <sheetData>
    <row r="1" spans="1:6" x14ac:dyDescent="0.2">
      <c r="A1" s="2" t="s">
        <v>53</v>
      </c>
      <c r="B1" s="14" t="s">
        <v>205</v>
      </c>
      <c r="C1" s="14" t="s">
        <v>258</v>
      </c>
      <c r="D1" s="2" t="s">
        <v>0</v>
      </c>
      <c r="E1" s="2" t="s">
        <v>54</v>
      </c>
      <c r="F1" s="2" t="s">
        <v>55</v>
      </c>
    </row>
    <row r="2" spans="1:6" x14ac:dyDescent="0.2">
      <c r="A2" s="6">
        <v>43102</v>
      </c>
      <c r="B2" s="4">
        <v>864</v>
      </c>
      <c r="D2" t="s">
        <v>2</v>
      </c>
      <c r="E2" t="s">
        <v>56</v>
      </c>
    </row>
    <row r="3" spans="1:6" x14ac:dyDescent="0.2">
      <c r="A3" s="6">
        <v>43102</v>
      </c>
      <c r="C3" s="5">
        <v>-3108</v>
      </c>
      <c r="D3" t="s">
        <v>3</v>
      </c>
      <c r="E3" t="s">
        <v>57</v>
      </c>
      <c r="F3" t="s">
        <v>221</v>
      </c>
    </row>
    <row r="4" spans="1:6" x14ac:dyDescent="0.2">
      <c r="A4" s="6">
        <v>43102</v>
      </c>
      <c r="C4" s="5">
        <v>-691.5</v>
      </c>
      <c r="D4" t="s">
        <v>27</v>
      </c>
      <c r="E4" t="s">
        <v>69</v>
      </c>
      <c r="F4" t="s">
        <v>218</v>
      </c>
    </row>
    <row r="5" spans="1:6" x14ac:dyDescent="0.2">
      <c r="A5" s="6">
        <v>43102</v>
      </c>
      <c r="C5" s="5">
        <v>-138.54</v>
      </c>
      <c r="D5" t="s">
        <v>31</v>
      </c>
      <c r="E5" t="s">
        <v>63</v>
      </c>
    </row>
    <row r="6" spans="1:6" x14ac:dyDescent="0.2">
      <c r="A6" s="6">
        <v>43102</v>
      </c>
      <c r="C6" s="5">
        <v>-146.47</v>
      </c>
      <c r="D6" t="s">
        <v>34</v>
      </c>
      <c r="E6" t="s">
        <v>73</v>
      </c>
    </row>
    <row r="7" spans="1:6" x14ac:dyDescent="0.2">
      <c r="A7" s="6">
        <v>43102</v>
      </c>
      <c r="C7" s="5">
        <v>-139.79</v>
      </c>
      <c r="D7" t="s">
        <v>44</v>
      </c>
      <c r="E7" t="s">
        <v>73</v>
      </c>
    </row>
    <row r="8" spans="1:6" x14ac:dyDescent="0.2">
      <c r="A8" s="6">
        <v>43105</v>
      </c>
      <c r="C8" s="5">
        <v>-350</v>
      </c>
      <c r="D8" t="s">
        <v>47</v>
      </c>
      <c r="E8" t="s">
        <v>168</v>
      </c>
      <c r="F8" t="s">
        <v>169</v>
      </c>
    </row>
    <row r="9" spans="1:6" x14ac:dyDescent="0.2">
      <c r="A9" s="6">
        <v>43105</v>
      </c>
      <c r="C9" s="5">
        <v>-100</v>
      </c>
      <c r="D9" t="s">
        <v>76</v>
      </c>
      <c r="E9" t="s">
        <v>170</v>
      </c>
      <c r="F9" t="s">
        <v>171</v>
      </c>
    </row>
    <row r="10" spans="1:6" x14ac:dyDescent="0.2">
      <c r="A10" s="6">
        <v>43108</v>
      </c>
      <c r="B10" s="4">
        <v>667</v>
      </c>
      <c r="D10" t="s">
        <v>2</v>
      </c>
      <c r="E10" t="s">
        <v>56</v>
      </c>
    </row>
    <row r="11" spans="1:6" x14ac:dyDescent="0.2">
      <c r="A11" s="6">
        <v>43108</v>
      </c>
      <c r="C11" s="5">
        <v>-4200</v>
      </c>
      <c r="D11" t="s">
        <v>47</v>
      </c>
      <c r="E11" t="s">
        <v>168</v>
      </c>
      <c r="F11" t="s">
        <v>172</v>
      </c>
    </row>
    <row r="12" spans="1:6" x14ac:dyDescent="0.2">
      <c r="A12" s="6">
        <v>43116</v>
      </c>
      <c r="C12" s="5">
        <v>-112.38</v>
      </c>
      <c r="D12" t="s">
        <v>33</v>
      </c>
      <c r="E12" t="s">
        <v>67</v>
      </c>
    </row>
    <row r="13" spans="1:6" x14ac:dyDescent="0.2">
      <c r="A13" s="6">
        <v>43118</v>
      </c>
      <c r="B13" s="4">
        <v>1054</v>
      </c>
      <c r="D13" t="s">
        <v>2</v>
      </c>
      <c r="E13" t="s">
        <v>56</v>
      </c>
    </row>
    <row r="14" spans="1:6" x14ac:dyDescent="0.2">
      <c r="A14" s="6">
        <v>43122</v>
      </c>
      <c r="B14" s="4">
        <v>1181</v>
      </c>
      <c r="D14" t="s">
        <v>2</v>
      </c>
      <c r="E14" t="s">
        <v>56</v>
      </c>
    </row>
    <row r="15" spans="1:6" x14ac:dyDescent="0.2">
      <c r="A15" s="6">
        <v>43122</v>
      </c>
      <c r="C15" s="5">
        <v>-500</v>
      </c>
      <c r="D15" t="s">
        <v>26</v>
      </c>
      <c r="E15" t="s">
        <v>60</v>
      </c>
      <c r="F15" t="s">
        <v>289</v>
      </c>
    </row>
    <row r="16" spans="1:6" x14ac:dyDescent="0.2">
      <c r="A16" s="6">
        <v>43123</v>
      </c>
      <c r="C16" s="5">
        <v>-224.09</v>
      </c>
      <c r="D16" t="s">
        <v>43</v>
      </c>
      <c r="E16" t="s">
        <v>67</v>
      </c>
    </row>
    <row r="17" spans="1:6" x14ac:dyDescent="0.2">
      <c r="A17" s="6">
        <v>43125</v>
      </c>
      <c r="C17" s="5">
        <v>-90</v>
      </c>
      <c r="D17" t="s">
        <v>37</v>
      </c>
      <c r="E17" t="s">
        <v>64</v>
      </c>
      <c r="F17" t="s">
        <v>64</v>
      </c>
    </row>
    <row r="18" spans="1:6" x14ac:dyDescent="0.2">
      <c r="A18" s="6">
        <v>43129</v>
      </c>
      <c r="B18" s="4">
        <v>1208</v>
      </c>
      <c r="D18" t="s">
        <v>2</v>
      </c>
      <c r="E18" t="s">
        <v>56</v>
      </c>
    </row>
    <row r="19" spans="1:6" x14ac:dyDescent="0.2">
      <c r="A19" s="6">
        <v>43129</v>
      </c>
      <c r="C19" s="5">
        <v>-56</v>
      </c>
      <c r="D19" t="s">
        <v>58</v>
      </c>
      <c r="E19" t="s">
        <v>166</v>
      </c>
      <c r="F19" t="s">
        <v>173</v>
      </c>
    </row>
    <row r="20" spans="1:6" x14ac:dyDescent="0.2">
      <c r="A20" s="6">
        <v>43129</v>
      </c>
      <c r="C20" s="5">
        <v>-53.65</v>
      </c>
      <c r="D20" t="s">
        <v>58</v>
      </c>
      <c r="E20" t="s">
        <v>166</v>
      </c>
      <c r="F20" t="s">
        <v>173</v>
      </c>
    </row>
    <row r="21" spans="1:6" x14ac:dyDescent="0.2">
      <c r="A21" s="6">
        <v>43129</v>
      </c>
      <c r="C21" s="5">
        <v>-37.17</v>
      </c>
      <c r="D21" t="s">
        <v>6</v>
      </c>
      <c r="E21" t="s">
        <v>59</v>
      </c>
      <c r="F21" t="s">
        <v>174</v>
      </c>
    </row>
    <row r="22" spans="1:6" x14ac:dyDescent="0.2">
      <c r="A22" s="6">
        <v>43129</v>
      </c>
      <c r="C22" s="5">
        <v>-31.06</v>
      </c>
      <c r="D22" t="s">
        <v>8</v>
      </c>
      <c r="E22" t="s">
        <v>164</v>
      </c>
      <c r="F22" t="s">
        <v>75</v>
      </c>
    </row>
    <row r="23" spans="1:6" x14ac:dyDescent="0.2">
      <c r="A23" s="6">
        <v>43129</v>
      </c>
      <c r="C23" s="5">
        <v>-1.5</v>
      </c>
      <c r="D23" t="s">
        <v>9</v>
      </c>
      <c r="E23" t="s">
        <v>167</v>
      </c>
      <c r="F23" t="s">
        <v>165</v>
      </c>
    </row>
    <row r="24" spans="1:6" x14ac:dyDescent="0.2">
      <c r="A24" s="6">
        <v>43129</v>
      </c>
      <c r="C24" s="5">
        <v>-11.99</v>
      </c>
      <c r="D24" t="s">
        <v>18</v>
      </c>
      <c r="E24" t="s">
        <v>59</v>
      </c>
      <c r="F24" t="s">
        <v>175</v>
      </c>
    </row>
    <row r="25" spans="1:6" x14ac:dyDescent="0.2">
      <c r="A25" s="6">
        <v>43129</v>
      </c>
      <c r="C25" s="5">
        <v>-17.899999999999999</v>
      </c>
      <c r="D25" t="s">
        <v>18</v>
      </c>
      <c r="E25" t="s">
        <v>59</v>
      </c>
      <c r="F25" t="s">
        <v>176</v>
      </c>
    </row>
    <row r="26" spans="1:6" x14ac:dyDescent="0.2">
      <c r="A26" s="6">
        <v>43129</v>
      </c>
      <c r="C26" s="5">
        <v>-7.98</v>
      </c>
      <c r="D26" t="s">
        <v>29</v>
      </c>
      <c r="E26" t="s">
        <v>62</v>
      </c>
      <c r="F26" t="s">
        <v>177</v>
      </c>
    </row>
    <row r="27" spans="1:6" x14ac:dyDescent="0.2">
      <c r="A27" s="6">
        <v>43129</v>
      </c>
      <c r="C27" s="5">
        <v>-11.99</v>
      </c>
      <c r="D27" t="s">
        <v>29</v>
      </c>
      <c r="E27" t="s">
        <v>66</v>
      </c>
      <c r="F27" t="s">
        <v>178</v>
      </c>
    </row>
    <row r="28" spans="1:6" x14ac:dyDescent="0.2">
      <c r="A28" s="6">
        <v>43129</v>
      </c>
      <c r="C28" s="5">
        <v>-25.9</v>
      </c>
      <c r="D28" t="s">
        <v>38</v>
      </c>
      <c r="E28" t="s">
        <v>65</v>
      </c>
      <c r="F28" t="s">
        <v>179</v>
      </c>
    </row>
    <row r="29" spans="1:6" x14ac:dyDescent="0.2">
      <c r="A29" s="6">
        <v>43129</v>
      </c>
      <c r="C29" s="5">
        <v>-31.91</v>
      </c>
      <c r="D29" t="s">
        <v>41</v>
      </c>
      <c r="E29" t="s">
        <v>62</v>
      </c>
      <c r="F29" t="s">
        <v>180</v>
      </c>
    </row>
    <row r="30" spans="1:6" x14ac:dyDescent="0.2">
      <c r="A30" s="6">
        <v>43129</v>
      </c>
      <c r="C30" s="5">
        <v>-4.99</v>
      </c>
      <c r="D30" t="s">
        <v>41</v>
      </c>
      <c r="E30" t="s">
        <v>66</v>
      </c>
      <c r="F30" t="s">
        <v>181</v>
      </c>
    </row>
    <row r="31" spans="1:6" x14ac:dyDescent="0.2">
      <c r="A31" s="6">
        <v>43130</v>
      </c>
      <c r="C31" s="5">
        <v>-141.47999999999999</v>
      </c>
      <c r="D31" t="s">
        <v>31</v>
      </c>
      <c r="E31" t="s">
        <v>63</v>
      </c>
    </row>
    <row r="32" spans="1:6" x14ac:dyDescent="0.2">
      <c r="A32" s="6">
        <v>43133</v>
      </c>
      <c r="C32" s="5">
        <v>-3108</v>
      </c>
      <c r="D32" t="s">
        <v>3</v>
      </c>
      <c r="E32" t="s">
        <v>57</v>
      </c>
      <c r="F32" t="s">
        <v>222</v>
      </c>
    </row>
    <row r="33" spans="1:6" x14ac:dyDescent="0.2">
      <c r="A33" s="6">
        <v>43137</v>
      </c>
      <c r="C33" s="5">
        <v>-25.07</v>
      </c>
      <c r="D33" t="s">
        <v>6</v>
      </c>
      <c r="E33" t="s">
        <v>184</v>
      </c>
      <c r="F33" t="s">
        <v>192</v>
      </c>
    </row>
    <row r="34" spans="1:6" x14ac:dyDescent="0.2">
      <c r="A34" s="6">
        <v>43137</v>
      </c>
      <c r="C34" s="5">
        <v>-3.27</v>
      </c>
      <c r="D34" t="s">
        <v>8</v>
      </c>
      <c r="E34" t="s">
        <v>191</v>
      </c>
      <c r="F34" t="s">
        <v>188</v>
      </c>
    </row>
    <row r="35" spans="1:6" x14ac:dyDescent="0.2">
      <c r="A35" s="6">
        <v>43137</v>
      </c>
      <c r="C35" s="5">
        <v>-31.06</v>
      </c>
      <c r="D35" t="s">
        <v>8</v>
      </c>
      <c r="E35" t="s">
        <v>164</v>
      </c>
      <c r="F35" t="s">
        <v>75</v>
      </c>
    </row>
    <row r="36" spans="1:6" x14ac:dyDescent="0.2">
      <c r="A36" s="6">
        <v>43137</v>
      </c>
      <c r="C36" s="5">
        <v>-3.27</v>
      </c>
      <c r="D36" t="s">
        <v>8</v>
      </c>
      <c r="E36" t="s">
        <v>191</v>
      </c>
      <c r="F36" t="s">
        <v>188</v>
      </c>
    </row>
    <row r="37" spans="1:6" x14ac:dyDescent="0.2">
      <c r="A37" s="6">
        <v>43137</v>
      </c>
      <c r="C37" s="5">
        <v>-31.07</v>
      </c>
      <c r="D37" t="s">
        <v>8</v>
      </c>
      <c r="E37" t="s">
        <v>164</v>
      </c>
      <c r="F37" t="s">
        <v>75</v>
      </c>
    </row>
    <row r="38" spans="1:6" x14ac:dyDescent="0.2">
      <c r="A38" s="6">
        <v>43137</v>
      </c>
      <c r="C38" s="5">
        <v>-31.07</v>
      </c>
      <c r="D38" t="s">
        <v>8</v>
      </c>
      <c r="E38" t="s">
        <v>164</v>
      </c>
      <c r="F38" t="s">
        <v>75</v>
      </c>
    </row>
    <row r="39" spans="1:6" x14ac:dyDescent="0.2">
      <c r="A39" s="6">
        <v>43137</v>
      </c>
      <c r="C39" s="5">
        <v>-1.5</v>
      </c>
      <c r="D39" t="s">
        <v>9</v>
      </c>
      <c r="E39" t="s">
        <v>167</v>
      </c>
      <c r="F39" t="s">
        <v>165</v>
      </c>
    </row>
    <row r="40" spans="1:6" x14ac:dyDescent="0.2">
      <c r="A40" s="6">
        <v>43137</v>
      </c>
      <c r="C40" s="5">
        <v>-8.02</v>
      </c>
      <c r="D40" t="s">
        <v>9</v>
      </c>
      <c r="E40" t="s">
        <v>190</v>
      </c>
      <c r="F40" t="s">
        <v>193</v>
      </c>
    </row>
    <row r="41" spans="1:6" x14ac:dyDescent="0.2">
      <c r="A41" s="6">
        <v>43137</v>
      </c>
      <c r="C41" s="5">
        <v>-50.69</v>
      </c>
      <c r="D41" t="s">
        <v>9</v>
      </c>
      <c r="E41" t="s">
        <v>195</v>
      </c>
      <c r="F41" t="s">
        <v>194</v>
      </c>
    </row>
    <row r="42" spans="1:6" x14ac:dyDescent="0.2">
      <c r="A42" s="6">
        <v>43137</v>
      </c>
      <c r="C42" s="5">
        <v>-37.67</v>
      </c>
      <c r="D42" t="s">
        <v>9</v>
      </c>
      <c r="E42" t="s">
        <v>196</v>
      </c>
      <c r="F42" t="s">
        <v>194</v>
      </c>
    </row>
    <row r="43" spans="1:6" x14ac:dyDescent="0.2">
      <c r="A43" s="6">
        <v>43137</v>
      </c>
      <c r="C43" s="5">
        <v>-8.1999999999999993</v>
      </c>
      <c r="D43" t="s">
        <v>9</v>
      </c>
      <c r="E43" t="s">
        <v>196</v>
      </c>
      <c r="F43" t="s">
        <v>193</v>
      </c>
    </row>
    <row r="44" spans="1:6" x14ac:dyDescent="0.2">
      <c r="A44" s="6">
        <v>43137</v>
      </c>
      <c r="C44" s="5">
        <v>-1.5</v>
      </c>
      <c r="D44" t="s">
        <v>9</v>
      </c>
      <c r="E44" t="s">
        <v>167</v>
      </c>
      <c r="F44" t="s">
        <v>165</v>
      </c>
    </row>
    <row r="45" spans="1:6" x14ac:dyDescent="0.2">
      <c r="A45" s="6">
        <v>43137</v>
      </c>
      <c r="C45" s="5">
        <v>-18.149999999999999</v>
      </c>
      <c r="D45" t="s">
        <v>9</v>
      </c>
      <c r="E45" t="s">
        <v>187</v>
      </c>
      <c r="F45" t="s">
        <v>197</v>
      </c>
    </row>
    <row r="46" spans="1:6" x14ac:dyDescent="0.2">
      <c r="A46" s="6">
        <v>43137</v>
      </c>
      <c r="C46" s="5">
        <v>-51.47</v>
      </c>
      <c r="D46" t="s">
        <v>9</v>
      </c>
      <c r="E46" t="s">
        <v>187</v>
      </c>
      <c r="F46" t="s">
        <v>197</v>
      </c>
    </row>
    <row r="47" spans="1:6" x14ac:dyDescent="0.2">
      <c r="A47" s="6">
        <v>43137</v>
      </c>
      <c r="C47" s="5">
        <v>-34.99</v>
      </c>
      <c r="D47" t="s">
        <v>12</v>
      </c>
      <c r="E47" t="s">
        <v>185</v>
      </c>
      <c r="F47" t="s">
        <v>198</v>
      </c>
    </row>
    <row r="48" spans="1:6" x14ac:dyDescent="0.2">
      <c r="A48" s="6">
        <v>43137</v>
      </c>
      <c r="C48" s="5">
        <v>-11.95</v>
      </c>
      <c r="D48" t="s">
        <v>18</v>
      </c>
      <c r="E48" t="s">
        <v>186</v>
      </c>
      <c r="F48" t="s">
        <v>199</v>
      </c>
    </row>
    <row r="49" spans="1:6" x14ac:dyDescent="0.2">
      <c r="A49" s="6">
        <v>43137</v>
      </c>
      <c r="C49" s="5">
        <v>-209.72</v>
      </c>
      <c r="D49" t="s">
        <v>34</v>
      </c>
      <c r="E49" t="s">
        <v>73</v>
      </c>
    </row>
    <row r="50" spans="1:6" x14ac:dyDescent="0.2">
      <c r="A50" s="6">
        <v>43137</v>
      </c>
      <c r="C50" s="5">
        <v>-4.99</v>
      </c>
      <c r="D50" t="s">
        <v>41</v>
      </c>
      <c r="E50" t="s">
        <v>62</v>
      </c>
      <c r="F50" t="s">
        <v>200</v>
      </c>
    </row>
    <row r="51" spans="1:6" x14ac:dyDescent="0.2">
      <c r="A51" s="6">
        <v>43137</v>
      </c>
      <c r="C51" s="5">
        <v>-75.989999999999995</v>
      </c>
      <c r="D51" t="s">
        <v>41</v>
      </c>
      <c r="E51" t="s">
        <v>66</v>
      </c>
      <c r="F51" t="s">
        <v>200</v>
      </c>
    </row>
    <row r="52" spans="1:6" x14ac:dyDescent="0.2">
      <c r="A52" s="6">
        <v>43137</v>
      </c>
      <c r="C52" s="5">
        <v>-159.72999999999999</v>
      </c>
      <c r="D52" t="s">
        <v>44</v>
      </c>
      <c r="E52" t="s">
        <v>73</v>
      </c>
    </row>
    <row r="53" spans="1:6" x14ac:dyDescent="0.2">
      <c r="A53" s="6">
        <v>43138</v>
      </c>
      <c r="B53" s="4">
        <v>26119</v>
      </c>
      <c r="D53" t="s">
        <v>2</v>
      </c>
      <c r="E53" t="s">
        <v>56</v>
      </c>
    </row>
    <row r="54" spans="1:6" x14ac:dyDescent="0.2">
      <c r="A54" s="6">
        <v>43138</v>
      </c>
      <c r="C54" s="5">
        <v>-340</v>
      </c>
      <c r="D54" t="s">
        <v>58</v>
      </c>
      <c r="E54" t="s">
        <v>201</v>
      </c>
      <c r="F54" t="s">
        <v>202</v>
      </c>
    </row>
    <row r="55" spans="1:6" x14ac:dyDescent="0.2">
      <c r="A55" s="6">
        <v>43139</v>
      </c>
      <c r="C55" s="5">
        <v>-350</v>
      </c>
      <c r="D55" t="s">
        <v>47</v>
      </c>
      <c r="E55" t="s">
        <v>168</v>
      </c>
      <c r="F55" t="s">
        <v>223</v>
      </c>
    </row>
    <row r="56" spans="1:6" x14ac:dyDescent="0.2">
      <c r="A56" s="6">
        <v>43144</v>
      </c>
      <c r="B56" s="4">
        <v>794</v>
      </c>
      <c r="D56" t="s">
        <v>2</v>
      </c>
      <c r="E56" t="s">
        <v>56</v>
      </c>
    </row>
    <row r="57" spans="1:6" x14ac:dyDescent="0.2">
      <c r="A57" s="6">
        <v>43146</v>
      </c>
      <c r="C57" s="5">
        <v>-130.38999999999999</v>
      </c>
      <c r="D57" t="s">
        <v>33</v>
      </c>
      <c r="E57" t="s">
        <v>67</v>
      </c>
    </row>
    <row r="58" spans="1:6" x14ac:dyDescent="0.2">
      <c r="A58" s="6">
        <v>43151</v>
      </c>
      <c r="C58" s="5">
        <v>-216</v>
      </c>
      <c r="D58" t="s">
        <v>30</v>
      </c>
      <c r="E58" t="s">
        <v>203</v>
      </c>
    </row>
    <row r="59" spans="1:6" x14ac:dyDescent="0.2">
      <c r="A59" s="6">
        <v>43153</v>
      </c>
      <c r="B59" s="4">
        <v>2374</v>
      </c>
      <c r="D59" t="s">
        <v>2</v>
      </c>
      <c r="E59" t="s">
        <v>56</v>
      </c>
    </row>
    <row r="60" spans="1:6" x14ac:dyDescent="0.2">
      <c r="A60" s="6">
        <v>43153</v>
      </c>
      <c r="C60" s="5">
        <v>-90</v>
      </c>
      <c r="D60" t="s">
        <v>37</v>
      </c>
      <c r="E60" t="s">
        <v>64</v>
      </c>
      <c r="F60" t="s">
        <v>64</v>
      </c>
    </row>
    <row r="61" spans="1:6" x14ac:dyDescent="0.2">
      <c r="A61" s="6">
        <v>43153</v>
      </c>
      <c r="C61" s="5">
        <v>-237.31</v>
      </c>
      <c r="D61" t="s">
        <v>43</v>
      </c>
      <c r="E61" t="s">
        <v>67</v>
      </c>
    </row>
    <row r="62" spans="1:6" x14ac:dyDescent="0.2">
      <c r="A62" s="6">
        <v>43154</v>
      </c>
      <c r="C62" s="5">
        <v>-500</v>
      </c>
      <c r="D62" t="s">
        <v>26</v>
      </c>
      <c r="E62" t="s">
        <v>60</v>
      </c>
      <c r="F62" t="s">
        <v>290</v>
      </c>
    </row>
    <row r="63" spans="1:6" x14ac:dyDescent="0.2">
      <c r="A63" s="6">
        <v>43157</v>
      </c>
      <c r="B63" s="4">
        <v>1411</v>
      </c>
      <c r="D63" t="s">
        <v>2</v>
      </c>
      <c r="E63" t="s">
        <v>56</v>
      </c>
    </row>
    <row r="64" spans="1:6" x14ac:dyDescent="0.2">
      <c r="A64" s="6">
        <v>43158</v>
      </c>
      <c r="C64" s="5">
        <v>-100</v>
      </c>
      <c r="D64" t="s">
        <v>29</v>
      </c>
      <c r="E64" t="s">
        <v>204</v>
      </c>
      <c r="F64" t="s">
        <v>183</v>
      </c>
    </row>
    <row r="65" spans="1:6" x14ac:dyDescent="0.2">
      <c r="A65" s="6">
        <v>43159</v>
      </c>
      <c r="C65" s="5">
        <v>-500</v>
      </c>
      <c r="D65" t="s">
        <v>6</v>
      </c>
      <c r="E65" t="s">
        <v>182</v>
      </c>
      <c r="F65" t="s">
        <v>189</v>
      </c>
    </row>
    <row r="66" spans="1:6" x14ac:dyDescent="0.2">
      <c r="A66" s="6">
        <v>43160</v>
      </c>
      <c r="C66" s="5">
        <v>-409</v>
      </c>
      <c r="D66" t="s">
        <v>3</v>
      </c>
      <c r="E66" t="s">
        <v>57</v>
      </c>
      <c r="F66" t="s">
        <v>224</v>
      </c>
    </row>
    <row r="67" spans="1:6" x14ac:dyDescent="0.2">
      <c r="A67" s="6">
        <v>43160</v>
      </c>
      <c r="C67" s="5">
        <v>-3312.5</v>
      </c>
      <c r="D67" t="s">
        <v>3</v>
      </c>
      <c r="E67" t="s">
        <v>57</v>
      </c>
      <c r="F67" t="s">
        <v>225</v>
      </c>
    </row>
    <row r="68" spans="1:6" x14ac:dyDescent="0.2">
      <c r="A68" s="6">
        <v>43161</v>
      </c>
      <c r="C68" s="5">
        <v>-141.47999999999999</v>
      </c>
      <c r="D68" t="s">
        <v>31</v>
      </c>
      <c r="E68" t="s">
        <v>63</v>
      </c>
    </row>
    <row r="69" spans="1:6" x14ac:dyDescent="0.2">
      <c r="A69" s="6">
        <v>43166</v>
      </c>
      <c r="C69" s="5">
        <v>-238.17</v>
      </c>
      <c r="D69" t="s">
        <v>34</v>
      </c>
      <c r="E69" t="s">
        <v>73</v>
      </c>
    </row>
    <row r="70" spans="1:6" x14ac:dyDescent="0.2">
      <c r="A70" s="6">
        <v>43166</v>
      </c>
      <c r="C70" s="5">
        <v>-236.37</v>
      </c>
      <c r="D70" t="s">
        <v>44</v>
      </c>
      <c r="E70" t="s">
        <v>73</v>
      </c>
    </row>
    <row r="71" spans="1:6" x14ac:dyDescent="0.2">
      <c r="A71" s="6">
        <v>43167</v>
      </c>
      <c r="C71" s="5">
        <v>-350</v>
      </c>
      <c r="D71" t="s">
        <v>47</v>
      </c>
      <c r="E71" t="s">
        <v>168</v>
      </c>
      <c r="F71" t="s">
        <v>226</v>
      </c>
    </row>
    <row r="72" spans="1:6" x14ac:dyDescent="0.2">
      <c r="A72" s="6">
        <v>43168</v>
      </c>
      <c r="B72" s="4">
        <v>785</v>
      </c>
      <c r="D72" t="s">
        <v>2</v>
      </c>
      <c r="E72" t="s">
        <v>56</v>
      </c>
    </row>
    <row r="73" spans="1:6" x14ac:dyDescent="0.2">
      <c r="A73" s="6">
        <v>43172</v>
      </c>
      <c r="C73" s="5">
        <v>-5.67</v>
      </c>
      <c r="D73" t="s">
        <v>6</v>
      </c>
      <c r="E73" t="s">
        <v>212</v>
      </c>
      <c r="F73" t="s">
        <v>227</v>
      </c>
    </row>
    <row r="74" spans="1:6" x14ac:dyDescent="0.2">
      <c r="A74" s="6">
        <v>43172</v>
      </c>
      <c r="C74" s="5">
        <v>-3.27</v>
      </c>
      <c r="D74" t="s">
        <v>8</v>
      </c>
      <c r="E74" t="s">
        <v>191</v>
      </c>
      <c r="F74" t="s">
        <v>240</v>
      </c>
    </row>
    <row r="75" spans="1:6" x14ac:dyDescent="0.2">
      <c r="A75" s="6">
        <v>43172</v>
      </c>
      <c r="C75" s="5">
        <v>-31.06</v>
      </c>
      <c r="D75" t="s">
        <v>8</v>
      </c>
      <c r="E75" t="s">
        <v>164</v>
      </c>
      <c r="F75" t="s">
        <v>75</v>
      </c>
    </row>
    <row r="76" spans="1:6" x14ac:dyDescent="0.2">
      <c r="A76" s="6">
        <v>43172</v>
      </c>
      <c r="C76" s="5">
        <v>-31.07</v>
      </c>
      <c r="D76" t="s">
        <v>8</v>
      </c>
      <c r="E76" t="s">
        <v>164</v>
      </c>
      <c r="F76" t="s">
        <v>75</v>
      </c>
    </row>
    <row r="77" spans="1:6" x14ac:dyDescent="0.2">
      <c r="A77" s="6">
        <v>43172</v>
      </c>
      <c r="C77" s="5">
        <v>-3.27</v>
      </c>
      <c r="D77" t="s">
        <v>8</v>
      </c>
      <c r="E77" t="s">
        <v>191</v>
      </c>
      <c r="F77" t="s">
        <v>188</v>
      </c>
    </row>
    <row r="78" spans="1:6" x14ac:dyDescent="0.2">
      <c r="A78" s="6">
        <v>43172</v>
      </c>
      <c r="C78" s="5">
        <v>-31.06</v>
      </c>
      <c r="D78" t="s">
        <v>8</v>
      </c>
      <c r="E78" t="s">
        <v>164</v>
      </c>
      <c r="F78" t="s">
        <v>75</v>
      </c>
    </row>
    <row r="79" spans="1:6" x14ac:dyDescent="0.2">
      <c r="A79" s="6">
        <v>43172</v>
      </c>
      <c r="C79" s="5">
        <v>-31.07</v>
      </c>
      <c r="D79" t="s">
        <v>8</v>
      </c>
      <c r="E79" t="s">
        <v>164</v>
      </c>
      <c r="F79" t="s">
        <v>75</v>
      </c>
    </row>
    <row r="80" spans="1:6" x14ac:dyDescent="0.2">
      <c r="A80" s="6">
        <v>43172</v>
      </c>
      <c r="C80" s="5">
        <v>-3.27</v>
      </c>
      <c r="D80" t="s">
        <v>8</v>
      </c>
      <c r="E80" t="s">
        <v>191</v>
      </c>
      <c r="F80" t="s">
        <v>188</v>
      </c>
    </row>
    <row r="81" spans="1:6" x14ac:dyDescent="0.2">
      <c r="A81" s="6">
        <v>43172</v>
      </c>
      <c r="C81" s="5">
        <v>-31.06</v>
      </c>
      <c r="D81" t="s">
        <v>8</v>
      </c>
      <c r="E81" t="s">
        <v>164</v>
      </c>
      <c r="F81" t="s">
        <v>75</v>
      </c>
    </row>
    <row r="82" spans="1:6" x14ac:dyDescent="0.2">
      <c r="A82" s="6">
        <v>43172</v>
      </c>
      <c r="C82" s="5">
        <v>-7.55</v>
      </c>
      <c r="D82" t="s">
        <v>9</v>
      </c>
      <c r="E82" t="s">
        <v>220</v>
      </c>
      <c r="F82" t="s">
        <v>216</v>
      </c>
    </row>
    <row r="83" spans="1:6" x14ac:dyDescent="0.2">
      <c r="A83" s="6">
        <v>43172</v>
      </c>
      <c r="C83" s="5">
        <v>-46.15</v>
      </c>
      <c r="D83" t="s">
        <v>9</v>
      </c>
      <c r="E83" t="s">
        <v>213</v>
      </c>
      <c r="F83" t="s">
        <v>216</v>
      </c>
    </row>
    <row r="84" spans="1:6" x14ac:dyDescent="0.2">
      <c r="A84" s="6">
        <v>43172</v>
      </c>
      <c r="C84" s="5">
        <v>-1.5</v>
      </c>
      <c r="D84" t="s">
        <v>9</v>
      </c>
      <c r="E84" t="s">
        <v>220</v>
      </c>
      <c r="F84" t="s">
        <v>228</v>
      </c>
    </row>
    <row r="85" spans="1:6" x14ac:dyDescent="0.2">
      <c r="A85" s="6">
        <v>43172</v>
      </c>
      <c r="C85" s="5">
        <v>-39.99</v>
      </c>
      <c r="D85" t="s">
        <v>9</v>
      </c>
      <c r="E85" t="s">
        <v>230</v>
      </c>
      <c r="F85" t="s">
        <v>229</v>
      </c>
    </row>
    <row r="86" spans="1:6" x14ac:dyDescent="0.2">
      <c r="A86" s="6">
        <v>43172</v>
      </c>
      <c r="C86" s="5">
        <v>-27.98</v>
      </c>
      <c r="D86" t="s">
        <v>9</v>
      </c>
      <c r="E86" t="s">
        <v>187</v>
      </c>
      <c r="F86" t="s">
        <v>231</v>
      </c>
    </row>
    <row r="87" spans="1:6" x14ac:dyDescent="0.2">
      <c r="A87" s="6">
        <v>43172</v>
      </c>
      <c r="C87" s="5">
        <v>-2.25</v>
      </c>
      <c r="D87" t="s">
        <v>9</v>
      </c>
      <c r="E87" t="s">
        <v>220</v>
      </c>
      <c r="F87" t="s">
        <v>232</v>
      </c>
    </row>
    <row r="88" spans="1:6" x14ac:dyDescent="0.2">
      <c r="A88" s="6">
        <v>43172</v>
      </c>
      <c r="C88" s="5">
        <v>-9</v>
      </c>
      <c r="D88" t="s">
        <v>9</v>
      </c>
      <c r="E88" t="s">
        <v>59</v>
      </c>
      <c r="F88" t="s">
        <v>233</v>
      </c>
    </row>
    <row r="89" spans="1:6" x14ac:dyDescent="0.2">
      <c r="A89" s="6">
        <v>43172</v>
      </c>
      <c r="C89" s="5">
        <v>-6.75</v>
      </c>
      <c r="D89" t="s">
        <v>9</v>
      </c>
      <c r="E89" t="s">
        <v>220</v>
      </c>
      <c r="F89" t="s">
        <v>216</v>
      </c>
    </row>
    <row r="90" spans="1:6" x14ac:dyDescent="0.2">
      <c r="A90" s="6">
        <v>43172</v>
      </c>
      <c r="C90" s="5">
        <v>-221.14</v>
      </c>
      <c r="D90" t="s">
        <v>23</v>
      </c>
      <c r="E90" t="s">
        <v>235</v>
      </c>
      <c r="F90" t="s">
        <v>234</v>
      </c>
    </row>
    <row r="91" spans="1:6" x14ac:dyDescent="0.2">
      <c r="A91" s="6">
        <v>43172</v>
      </c>
      <c r="C91" s="5">
        <v>-41.32</v>
      </c>
      <c r="D91" t="s">
        <v>29</v>
      </c>
      <c r="E91" t="s">
        <v>59</v>
      </c>
      <c r="F91" t="s">
        <v>236</v>
      </c>
    </row>
    <row r="92" spans="1:6" x14ac:dyDescent="0.2">
      <c r="A92" s="6">
        <v>43172</v>
      </c>
      <c r="C92" s="5">
        <v>-32.33</v>
      </c>
      <c r="D92" t="s">
        <v>29</v>
      </c>
      <c r="E92" t="s">
        <v>59</v>
      </c>
      <c r="F92" t="s">
        <v>237</v>
      </c>
    </row>
    <row r="93" spans="1:6" x14ac:dyDescent="0.2">
      <c r="A93" s="6">
        <v>43172</v>
      </c>
      <c r="C93" s="5">
        <v>-19.54</v>
      </c>
      <c r="D93" t="s">
        <v>29</v>
      </c>
      <c r="E93" t="s">
        <v>62</v>
      </c>
      <c r="F93" t="s">
        <v>238</v>
      </c>
    </row>
    <row r="94" spans="1:6" x14ac:dyDescent="0.2">
      <c r="A94" s="6">
        <v>43172</v>
      </c>
      <c r="C94" s="5">
        <v>-16.97</v>
      </c>
      <c r="D94" t="s">
        <v>29</v>
      </c>
      <c r="E94" t="s">
        <v>62</v>
      </c>
      <c r="F94" t="s">
        <v>239</v>
      </c>
    </row>
    <row r="95" spans="1:6" x14ac:dyDescent="0.2">
      <c r="A95" s="6">
        <v>43172</v>
      </c>
      <c r="C95" s="5">
        <v>-27.16</v>
      </c>
      <c r="D95" t="s">
        <v>38</v>
      </c>
      <c r="E95" t="s">
        <v>66</v>
      </c>
      <c r="F95" t="s">
        <v>211</v>
      </c>
    </row>
    <row r="96" spans="1:6" x14ac:dyDescent="0.2">
      <c r="A96" s="6">
        <v>43173</v>
      </c>
      <c r="C96" s="5">
        <v>-80</v>
      </c>
      <c r="D96" t="s">
        <v>28</v>
      </c>
      <c r="E96" t="s">
        <v>209</v>
      </c>
      <c r="F96" t="s">
        <v>241</v>
      </c>
    </row>
    <row r="97" spans="1:6" x14ac:dyDescent="0.2">
      <c r="A97" s="6">
        <v>43173</v>
      </c>
      <c r="C97" s="5">
        <v>-80</v>
      </c>
      <c r="D97" t="s">
        <v>28</v>
      </c>
      <c r="E97" t="s">
        <v>210</v>
      </c>
      <c r="F97" t="s">
        <v>241</v>
      </c>
    </row>
    <row r="98" spans="1:6" x14ac:dyDescent="0.2">
      <c r="A98" s="6">
        <v>43174</v>
      </c>
      <c r="B98" s="4">
        <v>2042</v>
      </c>
      <c r="D98" t="s">
        <v>2</v>
      </c>
      <c r="E98" t="s">
        <v>56</v>
      </c>
    </row>
    <row r="99" spans="1:6" x14ac:dyDescent="0.2">
      <c r="A99" s="6">
        <v>43174</v>
      </c>
      <c r="C99" s="5">
        <v>-246</v>
      </c>
      <c r="D99" t="s">
        <v>30</v>
      </c>
      <c r="E99" t="s">
        <v>215</v>
      </c>
      <c r="F99" t="s">
        <v>208</v>
      </c>
    </row>
    <row r="100" spans="1:6" x14ac:dyDescent="0.2">
      <c r="A100" s="6">
        <v>43175</v>
      </c>
      <c r="C100" s="5">
        <v>-107.93</v>
      </c>
      <c r="D100" t="s">
        <v>33</v>
      </c>
      <c r="E100" t="s">
        <v>67</v>
      </c>
    </row>
    <row r="101" spans="1:6" x14ac:dyDescent="0.2">
      <c r="A101" s="6">
        <v>43178</v>
      </c>
      <c r="C101" s="5">
        <v>-525.09</v>
      </c>
      <c r="D101" t="s">
        <v>15</v>
      </c>
      <c r="E101" t="s">
        <v>214</v>
      </c>
      <c r="F101" t="s">
        <v>242</v>
      </c>
    </row>
    <row r="102" spans="1:6" x14ac:dyDescent="0.2">
      <c r="A102" s="6">
        <v>43178</v>
      </c>
      <c r="C102" s="5">
        <v>-500</v>
      </c>
      <c r="D102" t="s">
        <v>26</v>
      </c>
      <c r="E102" t="s">
        <v>60</v>
      </c>
      <c r="F102" t="s">
        <v>291</v>
      </c>
    </row>
    <row r="103" spans="1:6" x14ac:dyDescent="0.2">
      <c r="A103" s="6">
        <v>43182</v>
      </c>
      <c r="C103" s="5">
        <v>-90</v>
      </c>
      <c r="D103" t="s">
        <v>37</v>
      </c>
      <c r="E103" t="s">
        <v>64</v>
      </c>
      <c r="F103" t="s">
        <v>64</v>
      </c>
    </row>
    <row r="104" spans="1:6" x14ac:dyDescent="0.2">
      <c r="A104" s="6">
        <v>43182</v>
      </c>
      <c r="C104" s="5">
        <v>-185.1</v>
      </c>
      <c r="D104" t="s">
        <v>43</v>
      </c>
      <c r="E104" t="s">
        <v>67</v>
      </c>
    </row>
    <row r="105" spans="1:6" x14ac:dyDescent="0.2">
      <c r="A105" s="6">
        <v>43187</v>
      </c>
      <c r="B105" s="4">
        <v>660</v>
      </c>
      <c r="D105" t="s">
        <v>2</v>
      </c>
      <c r="E105" t="s">
        <v>56</v>
      </c>
    </row>
    <row r="106" spans="1:6" x14ac:dyDescent="0.2">
      <c r="A106" s="6">
        <v>43187</v>
      </c>
      <c r="B106" s="4">
        <v>2469</v>
      </c>
      <c r="D106" t="s">
        <v>2</v>
      </c>
      <c r="E106" t="s">
        <v>56</v>
      </c>
    </row>
    <row r="107" spans="1:6" x14ac:dyDescent="0.2">
      <c r="A107" s="6">
        <v>43188</v>
      </c>
      <c r="C107" s="5">
        <v>-78</v>
      </c>
      <c r="D107" t="s">
        <v>207</v>
      </c>
      <c r="E107" t="s">
        <v>206</v>
      </c>
      <c r="F107" t="s">
        <v>217</v>
      </c>
    </row>
    <row r="108" spans="1:6" x14ac:dyDescent="0.2">
      <c r="A108" s="6">
        <v>43189</v>
      </c>
      <c r="C108" s="5">
        <v>-311.91000000000003</v>
      </c>
      <c r="D108" t="s">
        <v>13</v>
      </c>
      <c r="E108" t="s">
        <v>219</v>
      </c>
      <c r="F108" t="s">
        <v>243</v>
      </c>
    </row>
    <row r="109" spans="1:6" x14ac:dyDescent="0.2">
      <c r="A109" s="6">
        <v>43189</v>
      </c>
      <c r="C109" s="5">
        <v>-141.47999999999999</v>
      </c>
      <c r="D109" t="s">
        <v>31</v>
      </c>
      <c r="E109" t="s">
        <v>63</v>
      </c>
    </row>
    <row r="110" spans="1:6" x14ac:dyDescent="0.2">
      <c r="A110" s="6">
        <v>43192</v>
      </c>
      <c r="B110" s="4">
        <v>2916.5</v>
      </c>
      <c r="D110" t="s">
        <v>2</v>
      </c>
      <c r="E110" t="s">
        <v>56</v>
      </c>
    </row>
    <row r="111" spans="1:6" x14ac:dyDescent="0.2">
      <c r="A111" s="6">
        <v>43192</v>
      </c>
      <c r="C111" s="5">
        <v>-3312.5</v>
      </c>
      <c r="D111" t="s">
        <v>3</v>
      </c>
      <c r="E111" t="s">
        <v>57</v>
      </c>
      <c r="F111" t="s">
        <v>249</v>
      </c>
    </row>
    <row r="112" spans="1:6" x14ac:dyDescent="0.2">
      <c r="A112" s="6">
        <v>43192</v>
      </c>
      <c r="C112" s="5">
        <v>-363.64</v>
      </c>
      <c r="D112" t="s">
        <v>19</v>
      </c>
      <c r="E112" t="s">
        <v>246</v>
      </c>
      <c r="F112" t="s">
        <v>247</v>
      </c>
    </row>
    <row r="113" spans="1:6" x14ac:dyDescent="0.2">
      <c r="A113" s="6">
        <v>43192</v>
      </c>
      <c r="C113" s="5">
        <v>-728.25</v>
      </c>
      <c r="D113" t="s">
        <v>27</v>
      </c>
      <c r="E113" t="s">
        <v>69</v>
      </c>
      <c r="F113" t="s">
        <v>218</v>
      </c>
    </row>
    <row r="114" spans="1:6" x14ac:dyDescent="0.2">
      <c r="A114" s="6">
        <v>43195</v>
      </c>
      <c r="C114" s="5">
        <v>-71.55</v>
      </c>
      <c r="D114" t="s">
        <v>34</v>
      </c>
      <c r="E114" t="s">
        <v>73</v>
      </c>
    </row>
    <row r="115" spans="1:6" x14ac:dyDescent="0.2">
      <c r="A115" s="6">
        <v>43195</v>
      </c>
      <c r="C115" s="5">
        <v>-115.48</v>
      </c>
      <c r="D115" t="s">
        <v>44</v>
      </c>
      <c r="E115" t="s">
        <v>73</v>
      </c>
    </row>
    <row r="116" spans="1:6" x14ac:dyDescent="0.2">
      <c r="A116" s="6">
        <v>43196</v>
      </c>
      <c r="C116" s="5">
        <v>-350</v>
      </c>
      <c r="D116" t="s">
        <v>47</v>
      </c>
      <c r="E116" t="s">
        <v>168</v>
      </c>
      <c r="F116" t="s">
        <v>250</v>
      </c>
    </row>
    <row r="117" spans="1:6" x14ac:dyDescent="0.2">
      <c r="A117" s="6">
        <v>43201</v>
      </c>
      <c r="B117" s="4">
        <v>2012</v>
      </c>
      <c r="D117" t="s">
        <v>2</v>
      </c>
      <c r="E117" t="s">
        <v>56</v>
      </c>
    </row>
    <row r="118" spans="1:6" x14ac:dyDescent="0.2">
      <c r="A118" s="6">
        <v>43203</v>
      </c>
      <c r="C118" s="5">
        <v>-500</v>
      </c>
      <c r="D118" t="s">
        <v>26</v>
      </c>
      <c r="E118" t="s">
        <v>60</v>
      </c>
      <c r="F118" t="s">
        <v>292</v>
      </c>
    </row>
    <row r="119" spans="1:6" x14ac:dyDescent="0.2">
      <c r="A119" s="6">
        <v>43206</v>
      </c>
      <c r="C119" s="5">
        <v>-10.56</v>
      </c>
      <c r="D119" t="s">
        <v>6</v>
      </c>
      <c r="E119" t="s">
        <v>245</v>
      </c>
      <c r="F119" t="s">
        <v>251</v>
      </c>
    </row>
    <row r="120" spans="1:6" x14ac:dyDescent="0.2">
      <c r="A120" s="6">
        <v>43206</v>
      </c>
      <c r="C120" s="5">
        <v>-31.06</v>
      </c>
      <c r="D120" t="s">
        <v>8</v>
      </c>
      <c r="E120" t="s">
        <v>164</v>
      </c>
      <c r="F120" t="s">
        <v>75</v>
      </c>
    </row>
    <row r="121" spans="1:6" x14ac:dyDescent="0.2">
      <c r="A121" s="6">
        <v>43206</v>
      </c>
      <c r="C121" s="5">
        <v>-31.07</v>
      </c>
      <c r="D121" t="s">
        <v>8</v>
      </c>
      <c r="E121" t="s">
        <v>164</v>
      </c>
      <c r="F121" t="s">
        <v>75</v>
      </c>
    </row>
    <row r="122" spans="1:6" x14ac:dyDescent="0.2">
      <c r="A122" s="6">
        <v>43206</v>
      </c>
      <c r="C122" s="5">
        <v>-3.27</v>
      </c>
      <c r="D122" t="s">
        <v>8</v>
      </c>
      <c r="E122" t="s">
        <v>191</v>
      </c>
      <c r="F122" t="s">
        <v>188</v>
      </c>
    </row>
    <row r="123" spans="1:6" x14ac:dyDescent="0.2">
      <c r="A123" s="6">
        <v>43206</v>
      </c>
      <c r="C123" s="5">
        <v>-3.27</v>
      </c>
      <c r="D123" t="s">
        <v>8</v>
      </c>
      <c r="E123" t="s">
        <v>191</v>
      </c>
      <c r="F123" t="s">
        <v>188</v>
      </c>
    </row>
    <row r="124" spans="1:6" x14ac:dyDescent="0.2">
      <c r="A124" s="6">
        <v>43206</v>
      </c>
      <c r="C124" s="5">
        <v>-31.06</v>
      </c>
      <c r="D124" t="s">
        <v>8</v>
      </c>
      <c r="E124" t="s">
        <v>164</v>
      </c>
      <c r="F124" t="s">
        <v>75</v>
      </c>
    </row>
    <row r="125" spans="1:6" x14ac:dyDescent="0.2">
      <c r="A125" s="6">
        <v>43206</v>
      </c>
      <c r="C125" s="5">
        <v>-31.07</v>
      </c>
      <c r="D125" t="s">
        <v>8</v>
      </c>
      <c r="E125" t="s">
        <v>164</v>
      </c>
      <c r="F125" t="s">
        <v>75</v>
      </c>
    </row>
    <row r="126" spans="1:6" x14ac:dyDescent="0.2">
      <c r="A126" s="6">
        <v>43206</v>
      </c>
      <c r="C126" s="5">
        <v>-1.25</v>
      </c>
      <c r="D126" t="s">
        <v>9</v>
      </c>
      <c r="E126" t="s">
        <v>220</v>
      </c>
      <c r="F126" t="s">
        <v>165</v>
      </c>
    </row>
    <row r="127" spans="1:6" x14ac:dyDescent="0.2">
      <c r="A127" s="6">
        <v>43206</v>
      </c>
      <c r="C127" s="5">
        <v>-1.25</v>
      </c>
      <c r="D127" t="s">
        <v>9</v>
      </c>
      <c r="E127" t="s">
        <v>220</v>
      </c>
      <c r="F127" t="s">
        <v>165</v>
      </c>
    </row>
    <row r="128" spans="1:6" x14ac:dyDescent="0.2">
      <c r="A128" s="6">
        <v>43206</v>
      </c>
      <c r="C128" s="5">
        <v>-4.75</v>
      </c>
      <c r="D128" t="s">
        <v>9</v>
      </c>
      <c r="E128" t="s">
        <v>220</v>
      </c>
      <c r="F128" t="s">
        <v>165</v>
      </c>
    </row>
    <row r="129" spans="1:6" x14ac:dyDescent="0.2">
      <c r="A129" s="6">
        <v>43206</v>
      </c>
      <c r="C129" s="5">
        <v>-179.95</v>
      </c>
      <c r="D129" t="s">
        <v>12</v>
      </c>
      <c r="E129" t="s">
        <v>253</v>
      </c>
      <c r="F129" t="s">
        <v>252</v>
      </c>
    </row>
    <row r="130" spans="1:6" x14ac:dyDescent="0.2">
      <c r="A130" s="6">
        <v>43206</v>
      </c>
      <c r="C130" s="5">
        <v>-28.01</v>
      </c>
      <c r="D130" t="s">
        <v>18</v>
      </c>
      <c r="E130" t="s">
        <v>59</v>
      </c>
      <c r="F130" t="s">
        <v>244</v>
      </c>
    </row>
    <row r="131" spans="1:6" x14ac:dyDescent="0.2">
      <c r="A131" s="6">
        <v>43206</v>
      </c>
      <c r="C131" s="5">
        <v>-92.6</v>
      </c>
      <c r="D131" t="s">
        <v>33</v>
      </c>
      <c r="E131" t="s">
        <v>67</v>
      </c>
    </row>
    <row r="132" spans="1:6" x14ac:dyDescent="0.2">
      <c r="A132" s="6">
        <v>43206</v>
      </c>
      <c r="C132" s="5">
        <v>-20.37</v>
      </c>
      <c r="D132" t="s">
        <v>38</v>
      </c>
      <c r="E132" t="s">
        <v>66</v>
      </c>
      <c r="F132" t="s">
        <v>211</v>
      </c>
    </row>
    <row r="133" spans="1:6" x14ac:dyDescent="0.2">
      <c r="A133" s="6">
        <v>43206</v>
      </c>
      <c r="C133" s="5">
        <v>-6.16</v>
      </c>
      <c r="D133" t="s">
        <v>41</v>
      </c>
      <c r="E133" t="s">
        <v>62</v>
      </c>
      <c r="F133" t="s">
        <v>254</v>
      </c>
    </row>
    <row r="134" spans="1:6" x14ac:dyDescent="0.2">
      <c r="A134" s="6">
        <v>43206</v>
      </c>
      <c r="C134" s="5">
        <v>-19.940000000000001</v>
      </c>
      <c r="D134" t="s">
        <v>41</v>
      </c>
      <c r="E134" t="s">
        <v>62</v>
      </c>
      <c r="F134" t="s">
        <v>255</v>
      </c>
    </row>
    <row r="135" spans="1:6" x14ac:dyDescent="0.2">
      <c r="A135" s="6">
        <v>43206</v>
      </c>
      <c r="C135" s="5">
        <v>-157.99</v>
      </c>
      <c r="D135" t="s">
        <v>41</v>
      </c>
      <c r="E135" t="s">
        <v>66</v>
      </c>
      <c r="F135" t="s">
        <v>256</v>
      </c>
    </row>
    <row r="136" spans="1:6" x14ac:dyDescent="0.2">
      <c r="A136" s="6">
        <v>43206</v>
      </c>
      <c r="C136" s="5">
        <v>-18.03</v>
      </c>
      <c r="D136" t="s">
        <v>41</v>
      </c>
      <c r="E136" t="s">
        <v>66</v>
      </c>
      <c r="F136" t="s">
        <v>248</v>
      </c>
    </row>
    <row r="137" spans="1:6" x14ac:dyDescent="0.2">
      <c r="A137" s="6">
        <v>43206</v>
      </c>
      <c r="C137" s="5">
        <v>-18.54</v>
      </c>
      <c r="D137" t="s">
        <v>41</v>
      </c>
      <c r="E137" t="s">
        <v>66</v>
      </c>
      <c r="F137" t="s">
        <v>257</v>
      </c>
    </row>
    <row r="138" spans="1:6" x14ac:dyDescent="0.2">
      <c r="A138" s="6">
        <v>43213</v>
      </c>
      <c r="C138" s="5">
        <v>-161.08000000000001</v>
      </c>
      <c r="D138" t="s">
        <v>43</v>
      </c>
      <c r="E138" t="s">
        <v>67</v>
      </c>
    </row>
    <row r="139" spans="1:6" x14ac:dyDescent="0.2">
      <c r="A139" s="6">
        <v>43214</v>
      </c>
      <c r="B139" s="4">
        <v>549</v>
      </c>
      <c r="D139" t="s">
        <v>2</v>
      </c>
      <c r="E139" t="s">
        <v>56</v>
      </c>
    </row>
    <row r="140" spans="1:6" x14ac:dyDescent="0.2">
      <c r="A140" s="6">
        <v>43214</v>
      </c>
      <c r="B140" s="4">
        <v>1712</v>
      </c>
      <c r="D140" t="s">
        <v>2</v>
      </c>
      <c r="E140" t="s">
        <v>56</v>
      </c>
    </row>
    <row r="141" spans="1:6" x14ac:dyDescent="0.2">
      <c r="A141" s="6">
        <v>43214</v>
      </c>
      <c r="C141" s="5">
        <v>-90</v>
      </c>
      <c r="D141" t="s">
        <v>37</v>
      </c>
      <c r="E141" t="s">
        <v>64</v>
      </c>
      <c r="F141" t="s">
        <v>64</v>
      </c>
    </row>
    <row r="142" spans="1:6" x14ac:dyDescent="0.2">
      <c r="A142" s="6">
        <v>43220</v>
      </c>
      <c r="C142" s="5">
        <v>-141.44999999999999</v>
      </c>
      <c r="D142" t="s">
        <v>31</v>
      </c>
      <c r="E142" t="s">
        <v>63</v>
      </c>
    </row>
    <row r="143" spans="1:6" x14ac:dyDescent="0.2">
      <c r="A143" s="6">
        <v>43221</v>
      </c>
      <c r="C143" s="5">
        <v>-3312.5</v>
      </c>
      <c r="D143" t="s">
        <v>3</v>
      </c>
      <c r="E143" t="s">
        <v>57</v>
      </c>
      <c r="F143" t="s">
        <v>267</v>
      </c>
    </row>
    <row r="144" spans="1:6" x14ac:dyDescent="0.2">
      <c r="A144" s="6">
        <v>43223</v>
      </c>
      <c r="B144" s="4">
        <v>344</v>
      </c>
      <c r="D144" t="s">
        <v>2</v>
      </c>
      <c r="E144" t="s">
        <v>56</v>
      </c>
    </row>
    <row r="145" spans="1:6" x14ac:dyDescent="0.2">
      <c r="A145" s="6">
        <v>43223</v>
      </c>
      <c r="C145" s="5">
        <v>-154.51</v>
      </c>
      <c r="D145" t="s">
        <v>34</v>
      </c>
      <c r="E145" t="s">
        <v>73</v>
      </c>
    </row>
    <row r="146" spans="1:6" x14ac:dyDescent="0.2">
      <c r="A146" s="6">
        <v>43223</v>
      </c>
      <c r="C146" s="5">
        <v>-106.97</v>
      </c>
      <c r="D146" t="s">
        <v>44</v>
      </c>
      <c r="E146" t="s">
        <v>73</v>
      </c>
    </row>
    <row r="147" spans="1:6" x14ac:dyDescent="0.2">
      <c r="A147" s="6">
        <v>43227</v>
      </c>
      <c r="C147" s="5">
        <v>-424.8</v>
      </c>
      <c r="D147" t="s">
        <v>15</v>
      </c>
      <c r="E147" t="s">
        <v>214</v>
      </c>
      <c r="F147" t="s">
        <v>242</v>
      </c>
    </row>
    <row r="148" spans="1:6" x14ac:dyDescent="0.2">
      <c r="A148" s="6">
        <v>43228</v>
      </c>
      <c r="C148" s="5">
        <v>-350</v>
      </c>
      <c r="D148" t="s">
        <v>47</v>
      </c>
      <c r="E148" t="s">
        <v>168</v>
      </c>
      <c r="F148" t="s">
        <v>293</v>
      </c>
    </row>
    <row r="149" spans="1:6" x14ac:dyDescent="0.2">
      <c r="A149" s="6">
        <v>43229</v>
      </c>
      <c r="B149" s="4">
        <v>1084</v>
      </c>
      <c r="D149" t="s">
        <v>2</v>
      </c>
      <c r="E149" t="s">
        <v>56</v>
      </c>
    </row>
    <row r="150" spans="1:6" x14ac:dyDescent="0.2">
      <c r="A150" s="6">
        <v>43234</v>
      </c>
      <c r="C150" s="5">
        <v>-2.87</v>
      </c>
      <c r="D150" t="s">
        <v>6</v>
      </c>
      <c r="E150" t="s">
        <v>268</v>
      </c>
      <c r="F150" t="s">
        <v>261</v>
      </c>
    </row>
    <row r="151" spans="1:6" x14ac:dyDescent="0.2">
      <c r="A151" s="6">
        <v>43234</v>
      </c>
      <c r="C151" s="5">
        <v>-3.69</v>
      </c>
      <c r="D151" t="s">
        <v>6</v>
      </c>
      <c r="E151" t="s">
        <v>245</v>
      </c>
      <c r="F151" t="s">
        <v>261</v>
      </c>
    </row>
    <row r="152" spans="1:6" x14ac:dyDescent="0.2">
      <c r="A152" s="6">
        <v>43234</v>
      </c>
      <c r="C152" s="5">
        <v>-99.98</v>
      </c>
      <c r="D152" t="s">
        <v>6</v>
      </c>
      <c r="E152" t="s">
        <v>270</v>
      </c>
      <c r="F152" t="s">
        <v>269</v>
      </c>
    </row>
    <row r="153" spans="1:6" x14ac:dyDescent="0.2">
      <c r="A153" s="6">
        <v>43234</v>
      </c>
      <c r="C153" s="5">
        <v>-14.92</v>
      </c>
      <c r="D153" t="s">
        <v>6</v>
      </c>
      <c r="E153" t="s">
        <v>213</v>
      </c>
      <c r="F153" t="s">
        <v>265</v>
      </c>
    </row>
    <row r="154" spans="1:6" x14ac:dyDescent="0.2">
      <c r="A154" s="6">
        <v>43234</v>
      </c>
      <c r="C154" s="5">
        <v>-11.03</v>
      </c>
      <c r="D154" t="s">
        <v>6</v>
      </c>
      <c r="E154" t="s">
        <v>184</v>
      </c>
      <c r="F154" t="s">
        <v>261</v>
      </c>
    </row>
    <row r="155" spans="1:6" x14ac:dyDescent="0.2">
      <c r="A155" s="6">
        <v>43234</v>
      </c>
      <c r="C155" s="5">
        <v>-31.06</v>
      </c>
      <c r="D155" t="s">
        <v>8</v>
      </c>
      <c r="E155" t="s">
        <v>164</v>
      </c>
      <c r="F155" t="s">
        <v>75</v>
      </c>
    </row>
    <row r="156" spans="1:6" x14ac:dyDescent="0.2">
      <c r="A156" s="6">
        <v>43234</v>
      </c>
      <c r="C156" s="5">
        <v>-3.27</v>
      </c>
      <c r="D156" t="s">
        <v>8</v>
      </c>
      <c r="E156" t="s">
        <v>191</v>
      </c>
      <c r="F156" t="s">
        <v>188</v>
      </c>
    </row>
    <row r="157" spans="1:6" x14ac:dyDescent="0.2">
      <c r="A157" s="6">
        <v>43234</v>
      </c>
      <c r="C157" s="5">
        <v>-31.07</v>
      </c>
      <c r="D157" t="s">
        <v>8</v>
      </c>
      <c r="E157" t="s">
        <v>164</v>
      </c>
      <c r="F157" t="s">
        <v>75</v>
      </c>
    </row>
    <row r="158" spans="1:6" x14ac:dyDescent="0.2">
      <c r="A158" s="6">
        <v>43234</v>
      </c>
      <c r="C158" s="5">
        <v>-31.06</v>
      </c>
      <c r="D158" t="s">
        <v>8</v>
      </c>
      <c r="E158" t="s">
        <v>164</v>
      </c>
      <c r="F158" t="s">
        <v>188</v>
      </c>
    </row>
    <row r="159" spans="1:6" x14ac:dyDescent="0.2">
      <c r="A159" s="6">
        <v>43234</v>
      </c>
      <c r="C159" s="5">
        <v>-3.27</v>
      </c>
      <c r="D159" t="s">
        <v>8</v>
      </c>
      <c r="E159" t="s">
        <v>191</v>
      </c>
      <c r="F159" t="s">
        <v>188</v>
      </c>
    </row>
    <row r="160" spans="1:6" x14ac:dyDescent="0.2">
      <c r="A160" s="6">
        <v>43234</v>
      </c>
      <c r="C160" s="5">
        <v>-1.5</v>
      </c>
      <c r="D160" t="s">
        <v>9</v>
      </c>
      <c r="E160" t="s">
        <v>220</v>
      </c>
      <c r="F160" t="s">
        <v>165</v>
      </c>
    </row>
    <row r="161" spans="1:6" x14ac:dyDescent="0.2">
      <c r="A161" s="6">
        <v>43234</v>
      </c>
      <c r="C161" s="5">
        <v>-1.25</v>
      </c>
      <c r="D161" t="s">
        <v>9</v>
      </c>
      <c r="E161" t="s">
        <v>220</v>
      </c>
      <c r="F161" t="s">
        <v>165</v>
      </c>
    </row>
    <row r="162" spans="1:6" x14ac:dyDescent="0.2">
      <c r="A162" s="6">
        <v>43234</v>
      </c>
      <c r="C162" s="5">
        <v>-6</v>
      </c>
      <c r="D162" t="s">
        <v>9</v>
      </c>
      <c r="E162" t="s">
        <v>220</v>
      </c>
      <c r="F162" t="s">
        <v>271</v>
      </c>
    </row>
    <row r="163" spans="1:6" x14ac:dyDescent="0.2">
      <c r="A163" s="6">
        <v>43234</v>
      </c>
      <c r="C163" s="5">
        <v>-14.31</v>
      </c>
      <c r="D163" t="s">
        <v>9</v>
      </c>
      <c r="E163" t="s">
        <v>272</v>
      </c>
      <c r="F163" t="s">
        <v>264</v>
      </c>
    </row>
    <row r="164" spans="1:6" x14ac:dyDescent="0.2">
      <c r="A164" s="6">
        <v>43234</v>
      </c>
      <c r="C164" s="5">
        <v>-37</v>
      </c>
      <c r="D164" t="s">
        <v>9</v>
      </c>
      <c r="E164" t="s">
        <v>273</v>
      </c>
      <c r="F164" t="s">
        <v>264</v>
      </c>
    </row>
    <row r="165" spans="1:6" x14ac:dyDescent="0.2">
      <c r="A165" s="6">
        <v>43234</v>
      </c>
      <c r="C165" s="5">
        <v>-500</v>
      </c>
      <c r="D165" t="s">
        <v>26</v>
      </c>
      <c r="E165" t="s">
        <v>60</v>
      </c>
      <c r="F165" t="s">
        <v>260</v>
      </c>
    </row>
    <row r="166" spans="1:6" x14ac:dyDescent="0.2">
      <c r="A166" s="6">
        <v>43234</v>
      </c>
      <c r="C166" s="5">
        <v>-25.9</v>
      </c>
      <c r="D166" t="s">
        <v>38</v>
      </c>
      <c r="E166" t="s">
        <v>274</v>
      </c>
      <c r="F166" t="s">
        <v>262</v>
      </c>
    </row>
    <row r="167" spans="1:6" x14ac:dyDescent="0.2">
      <c r="A167" s="6">
        <v>43234</v>
      </c>
      <c r="C167" s="5">
        <v>-15.85</v>
      </c>
      <c r="D167" t="s">
        <v>41</v>
      </c>
      <c r="E167" t="s">
        <v>66</v>
      </c>
      <c r="F167" t="s">
        <v>275</v>
      </c>
    </row>
    <row r="168" spans="1:6" x14ac:dyDescent="0.2">
      <c r="A168" s="6">
        <v>43234</v>
      </c>
      <c r="C168" s="5">
        <v>-32.67</v>
      </c>
      <c r="D168" t="s">
        <v>41</v>
      </c>
      <c r="E168" t="s">
        <v>66</v>
      </c>
      <c r="F168" t="s">
        <v>276</v>
      </c>
    </row>
    <row r="169" spans="1:6" x14ac:dyDescent="0.2">
      <c r="A169" s="6">
        <v>43234</v>
      </c>
      <c r="C169" s="5">
        <v>-7.87</v>
      </c>
      <c r="D169" t="s">
        <v>41</v>
      </c>
      <c r="E169" t="s">
        <v>263</v>
      </c>
      <c r="F169" t="s">
        <v>277</v>
      </c>
    </row>
    <row r="170" spans="1:6" x14ac:dyDescent="0.2">
      <c r="A170" s="6">
        <v>43235</v>
      </c>
      <c r="C170" s="5">
        <v>-104.35</v>
      </c>
      <c r="D170" t="s">
        <v>33</v>
      </c>
      <c r="E170" t="s">
        <v>67</v>
      </c>
    </row>
    <row r="171" spans="1:6" x14ac:dyDescent="0.2">
      <c r="A171" s="6">
        <v>43237</v>
      </c>
      <c r="B171" s="4">
        <v>1396</v>
      </c>
      <c r="D171" t="s">
        <v>2</v>
      </c>
      <c r="E171" t="s">
        <v>56</v>
      </c>
    </row>
    <row r="172" spans="1:6" x14ac:dyDescent="0.2">
      <c r="A172" s="6">
        <v>43237</v>
      </c>
      <c r="C172" s="5">
        <v>-100</v>
      </c>
      <c r="D172" t="s">
        <v>76</v>
      </c>
      <c r="E172" t="s">
        <v>278</v>
      </c>
      <c r="F172" t="s">
        <v>279</v>
      </c>
    </row>
    <row r="173" spans="1:6" x14ac:dyDescent="0.2">
      <c r="A173" s="6">
        <v>43237</v>
      </c>
      <c r="C173" s="5">
        <v>-4.3600000000000003</v>
      </c>
      <c r="D173" t="s">
        <v>259</v>
      </c>
      <c r="E173" t="s">
        <v>278</v>
      </c>
      <c r="F173" t="s">
        <v>279</v>
      </c>
    </row>
    <row r="174" spans="1:6" x14ac:dyDescent="0.2">
      <c r="A174" s="6">
        <v>43242</v>
      </c>
      <c r="C174" s="5">
        <v>-186.69</v>
      </c>
      <c r="D174" t="s">
        <v>43</v>
      </c>
      <c r="E174" t="s">
        <v>67</v>
      </c>
    </row>
    <row r="175" spans="1:6" x14ac:dyDescent="0.2">
      <c r="A175" s="6">
        <v>43244</v>
      </c>
      <c r="C175" s="5">
        <v>-90</v>
      </c>
      <c r="D175" t="s">
        <v>37</v>
      </c>
      <c r="E175" t="s">
        <v>64</v>
      </c>
      <c r="F175" t="s">
        <v>64</v>
      </c>
    </row>
    <row r="176" spans="1:6" x14ac:dyDescent="0.2">
      <c r="A176" s="6">
        <v>43245</v>
      </c>
      <c r="B176" s="4">
        <v>620</v>
      </c>
      <c r="D176" t="s">
        <v>2</v>
      </c>
      <c r="E176" t="s">
        <v>56</v>
      </c>
    </row>
    <row r="177" spans="1:6" x14ac:dyDescent="0.2">
      <c r="A177" s="6">
        <v>43245</v>
      </c>
      <c r="C177" s="5">
        <v>-830</v>
      </c>
      <c r="D177" t="s">
        <v>9</v>
      </c>
      <c r="E177" t="s">
        <v>266</v>
      </c>
      <c r="F177" t="s">
        <v>280</v>
      </c>
    </row>
    <row r="178" spans="1:6" x14ac:dyDescent="0.2">
      <c r="A178" s="6">
        <v>43250</v>
      </c>
      <c r="B178" s="4">
        <v>968</v>
      </c>
      <c r="D178" t="s">
        <v>2</v>
      </c>
      <c r="E178" t="s">
        <v>56</v>
      </c>
    </row>
    <row r="179" spans="1:6" x14ac:dyDescent="0.2">
      <c r="A179" s="6">
        <v>43250</v>
      </c>
      <c r="C179" s="5">
        <v>-141.44999999999999</v>
      </c>
      <c r="D179" t="s">
        <v>31</v>
      </c>
      <c r="E179" t="s">
        <v>63</v>
      </c>
    </row>
    <row r="180" spans="1:6" x14ac:dyDescent="0.2">
      <c r="A180" s="6">
        <v>43252</v>
      </c>
      <c r="C180" s="5">
        <v>-3312.5</v>
      </c>
      <c r="D180" t="s">
        <v>3</v>
      </c>
      <c r="E180" t="s">
        <v>57</v>
      </c>
      <c r="F180" t="s">
        <v>284</v>
      </c>
    </row>
    <row r="181" spans="1:6" x14ac:dyDescent="0.2">
      <c r="A181" s="6">
        <v>43255</v>
      </c>
      <c r="C181" s="5">
        <v>-11.03</v>
      </c>
      <c r="D181" t="s">
        <v>6</v>
      </c>
      <c r="E181" t="s">
        <v>184</v>
      </c>
      <c r="F181" t="s">
        <v>261</v>
      </c>
    </row>
    <row r="182" spans="1:6" x14ac:dyDescent="0.2">
      <c r="A182" s="6">
        <v>43255</v>
      </c>
      <c r="C182" s="5">
        <v>-3.27</v>
      </c>
      <c r="D182" t="s">
        <v>8</v>
      </c>
      <c r="E182" t="s">
        <v>191</v>
      </c>
      <c r="F182" t="s">
        <v>188</v>
      </c>
    </row>
    <row r="183" spans="1:6" x14ac:dyDescent="0.2">
      <c r="A183" s="6">
        <v>43255</v>
      </c>
      <c r="C183" s="5">
        <v>-31.06</v>
      </c>
      <c r="D183" t="s">
        <v>8</v>
      </c>
      <c r="E183" t="s">
        <v>164</v>
      </c>
      <c r="F183" t="s">
        <v>75</v>
      </c>
    </row>
    <row r="184" spans="1:6" x14ac:dyDescent="0.2">
      <c r="A184" s="6">
        <v>43255</v>
      </c>
      <c r="C184" s="5">
        <v>-31.07</v>
      </c>
      <c r="D184" t="s">
        <v>8</v>
      </c>
      <c r="E184" t="s">
        <v>164</v>
      </c>
      <c r="F184" t="s">
        <v>75</v>
      </c>
    </row>
    <row r="185" spans="1:6" x14ac:dyDescent="0.2">
      <c r="A185" s="6">
        <v>43255</v>
      </c>
      <c r="C185" s="5">
        <v>-6</v>
      </c>
      <c r="D185" t="s">
        <v>9</v>
      </c>
      <c r="E185" t="s">
        <v>220</v>
      </c>
    </row>
    <row r="186" spans="1:6" x14ac:dyDescent="0.2">
      <c r="A186" s="6">
        <v>43255</v>
      </c>
      <c r="C186" s="5">
        <v>-273.67</v>
      </c>
      <c r="D186" t="s">
        <v>298</v>
      </c>
      <c r="E186" t="s">
        <v>283</v>
      </c>
      <c r="F186" t="s">
        <v>285</v>
      </c>
    </row>
    <row r="187" spans="1:6" x14ac:dyDescent="0.2">
      <c r="A187" s="6">
        <v>43255</v>
      </c>
      <c r="C187" s="5">
        <v>-29.16</v>
      </c>
      <c r="D187" t="s">
        <v>29</v>
      </c>
      <c r="E187" t="s">
        <v>184</v>
      </c>
      <c r="F187" t="s">
        <v>281</v>
      </c>
    </row>
    <row r="188" spans="1:6" x14ac:dyDescent="0.2">
      <c r="A188" s="6">
        <v>43255</v>
      </c>
      <c r="C188" s="5">
        <v>-59.94</v>
      </c>
      <c r="D188" t="s">
        <v>41</v>
      </c>
      <c r="E188" t="s">
        <v>66</v>
      </c>
      <c r="F188" t="s">
        <v>276</v>
      </c>
    </row>
    <row r="189" spans="1:6" x14ac:dyDescent="0.2">
      <c r="A189" s="6">
        <v>43255</v>
      </c>
      <c r="C189" s="5">
        <v>-26.33</v>
      </c>
      <c r="D189" t="s">
        <v>41</v>
      </c>
      <c r="E189" t="s">
        <v>66</v>
      </c>
      <c r="F189" t="s">
        <v>286</v>
      </c>
    </row>
    <row r="190" spans="1:6" x14ac:dyDescent="0.2">
      <c r="A190" s="6">
        <v>43255</v>
      </c>
      <c r="C190" s="5">
        <v>-71.72</v>
      </c>
      <c r="D190" t="s">
        <v>41</v>
      </c>
      <c r="E190" t="s">
        <v>66</v>
      </c>
      <c r="F190" t="s">
        <v>276</v>
      </c>
    </row>
    <row r="191" spans="1:6" x14ac:dyDescent="0.2">
      <c r="A191" s="6">
        <v>43255</v>
      </c>
      <c r="C191" s="5">
        <v>-49.99</v>
      </c>
      <c r="D191" t="s">
        <v>41</v>
      </c>
      <c r="E191" t="s">
        <v>66</v>
      </c>
      <c r="F191" t="s">
        <v>287</v>
      </c>
    </row>
    <row r="192" spans="1:6" x14ac:dyDescent="0.2">
      <c r="A192" s="6">
        <v>43255</v>
      </c>
      <c r="C192" s="5">
        <v>-20.7</v>
      </c>
      <c r="D192" t="s">
        <v>41</v>
      </c>
      <c r="E192" t="s">
        <v>66</v>
      </c>
      <c r="F192" t="s">
        <v>276</v>
      </c>
    </row>
    <row r="193" spans="1:6" x14ac:dyDescent="0.2">
      <c r="A193" s="6">
        <v>43255</v>
      </c>
      <c r="C193" s="5">
        <v>-29.05</v>
      </c>
      <c r="D193" t="s">
        <v>41</v>
      </c>
      <c r="E193" t="s">
        <v>184</v>
      </c>
      <c r="F193" t="s">
        <v>276</v>
      </c>
    </row>
    <row r="194" spans="1:6" x14ac:dyDescent="0.2">
      <c r="A194" s="6">
        <v>43256</v>
      </c>
      <c r="C194" s="5">
        <v>-100</v>
      </c>
      <c r="D194" t="s">
        <v>76</v>
      </c>
      <c r="E194" t="s">
        <v>170</v>
      </c>
      <c r="F194" t="s">
        <v>288</v>
      </c>
    </row>
    <row r="195" spans="1:6" x14ac:dyDescent="0.2">
      <c r="A195" s="6">
        <v>43258</v>
      </c>
      <c r="B195" s="4">
        <v>1833</v>
      </c>
      <c r="D195" t="s">
        <v>2</v>
      </c>
      <c r="E195" t="s">
        <v>56</v>
      </c>
    </row>
    <row r="196" spans="1:6" x14ac:dyDescent="0.2">
      <c r="A196" s="6">
        <v>43258</v>
      </c>
      <c r="C196" s="5">
        <v>-72.44</v>
      </c>
      <c r="D196" t="s">
        <v>34</v>
      </c>
      <c r="E196" t="s">
        <v>73</v>
      </c>
    </row>
    <row r="197" spans="1:6" x14ac:dyDescent="0.2">
      <c r="A197" s="6">
        <v>43258</v>
      </c>
      <c r="C197" s="5">
        <v>-80.94</v>
      </c>
      <c r="E197" t="s">
        <v>73</v>
      </c>
    </row>
    <row r="198" spans="1:6" x14ac:dyDescent="0.2">
      <c r="A198" s="6">
        <v>43259</v>
      </c>
      <c r="C198" s="5">
        <v>-350</v>
      </c>
      <c r="D198" t="s">
        <v>47</v>
      </c>
      <c r="E198" t="s">
        <v>168</v>
      </c>
      <c r="F198" t="s">
        <v>294</v>
      </c>
    </row>
    <row r="199" spans="1:6" x14ac:dyDescent="0.2">
      <c r="A199" s="6">
        <v>43265</v>
      </c>
      <c r="C199" s="5">
        <v>-101.29</v>
      </c>
      <c r="D199" t="s">
        <v>33</v>
      </c>
      <c r="E199" t="s">
        <v>67</v>
      </c>
    </row>
    <row r="200" spans="1:6" x14ac:dyDescent="0.2">
      <c r="A200" s="6">
        <v>43269</v>
      </c>
      <c r="B200" s="4">
        <v>665</v>
      </c>
      <c r="D200" t="s">
        <v>2</v>
      </c>
      <c r="E200" t="s">
        <v>56</v>
      </c>
    </row>
    <row r="201" spans="1:6" x14ac:dyDescent="0.2">
      <c r="A201" s="6">
        <v>43269</v>
      </c>
      <c r="B201" s="4">
        <v>920</v>
      </c>
      <c r="D201" t="s">
        <v>2</v>
      </c>
      <c r="E201" t="s">
        <v>56</v>
      </c>
    </row>
    <row r="202" spans="1:6" x14ac:dyDescent="0.2">
      <c r="A202" s="6">
        <v>43269</v>
      </c>
      <c r="C202" s="5">
        <v>-500</v>
      </c>
      <c r="D202" t="s">
        <v>26</v>
      </c>
      <c r="E202" t="s">
        <v>60</v>
      </c>
      <c r="F202" t="s">
        <v>295</v>
      </c>
    </row>
    <row r="203" spans="1:6" x14ac:dyDescent="0.2">
      <c r="A203" s="6">
        <v>43272</v>
      </c>
      <c r="C203" s="5">
        <v>-212.09</v>
      </c>
      <c r="D203" t="s">
        <v>43</v>
      </c>
      <c r="E203" t="s">
        <v>67</v>
      </c>
    </row>
    <row r="204" spans="1:6" x14ac:dyDescent="0.2">
      <c r="A204" s="6">
        <v>43273</v>
      </c>
      <c r="C204" s="5">
        <v>-350</v>
      </c>
      <c r="D204" t="s">
        <v>16</v>
      </c>
      <c r="E204" t="s">
        <v>282</v>
      </c>
      <c r="F204" t="s">
        <v>296</v>
      </c>
    </row>
    <row r="205" spans="1:6" x14ac:dyDescent="0.2">
      <c r="A205" s="6">
        <v>43273</v>
      </c>
      <c r="C205" s="5">
        <v>-90</v>
      </c>
      <c r="D205" t="s">
        <v>37</v>
      </c>
      <c r="E205" t="s">
        <v>64</v>
      </c>
      <c r="F205" t="s">
        <v>64</v>
      </c>
    </row>
    <row r="206" spans="1:6" x14ac:dyDescent="0.2">
      <c r="A206" s="6">
        <v>43276</v>
      </c>
      <c r="C206" s="5">
        <v>-180</v>
      </c>
      <c r="D206" t="s">
        <v>28</v>
      </c>
      <c r="E206" t="s">
        <v>209</v>
      </c>
      <c r="F206" t="s">
        <v>297</v>
      </c>
    </row>
    <row r="207" spans="1:6" x14ac:dyDescent="0.2">
      <c r="A207" s="6">
        <v>43276</v>
      </c>
      <c r="C207" s="5">
        <v>-180</v>
      </c>
      <c r="D207" t="s">
        <v>28</v>
      </c>
      <c r="E207" t="s">
        <v>210</v>
      </c>
      <c r="F207" t="s">
        <v>297</v>
      </c>
    </row>
    <row r="208" spans="1:6" x14ac:dyDescent="0.2">
      <c r="A208" s="6">
        <v>43279</v>
      </c>
      <c r="C208" s="5">
        <v>-78</v>
      </c>
      <c r="D208" t="s">
        <v>207</v>
      </c>
      <c r="E208" t="s">
        <v>206</v>
      </c>
      <c r="F208" t="s">
        <v>217</v>
      </c>
    </row>
    <row r="209" spans="1:6" x14ac:dyDescent="0.2">
      <c r="A209" s="6">
        <v>43283</v>
      </c>
      <c r="C209" s="5">
        <v>-141.44999999999999</v>
      </c>
      <c r="D209" t="s">
        <v>31</v>
      </c>
      <c r="E209" t="s">
        <v>63</v>
      </c>
      <c r="F209" t="s">
        <v>308</v>
      </c>
    </row>
    <row r="210" spans="1:6" x14ac:dyDescent="0.2">
      <c r="A210" s="6">
        <v>43283</v>
      </c>
      <c r="C210" s="5">
        <v>-246</v>
      </c>
      <c r="D210" t="s">
        <v>30</v>
      </c>
      <c r="E210" t="s">
        <v>215</v>
      </c>
      <c r="F210" t="s">
        <v>208</v>
      </c>
    </row>
    <row r="211" spans="1:6" x14ac:dyDescent="0.2">
      <c r="A211" s="6">
        <v>43283</v>
      </c>
      <c r="C211" s="5">
        <v>-736.02</v>
      </c>
      <c r="D211" t="s">
        <v>27</v>
      </c>
      <c r="E211" t="s">
        <v>69</v>
      </c>
      <c r="F211" t="s">
        <v>218</v>
      </c>
    </row>
    <row r="212" spans="1:6" x14ac:dyDescent="0.2">
      <c r="A212" s="6">
        <v>43283</v>
      </c>
      <c r="C212" s="5">
        <v>-3312.5</v>
      </c>
      <c r="D212" t="s">
        <v>3</v>
      </c>
      <c r="E212" t="s">
        <v>57</v>
      </c>
      <c r="F212" t="s">
        <v>309</v>
      </c>
    </row>
    <row r="213" spans="1:6" x14ac:dyDescent="0.2">
      <c r="A213" s="6">
        <v>43284</v>
      </c>
      <c r="B213" s="4">
        <v>603</v>
      </c>
      <c r="C213" s="5"/>
      <c r="D213" t="s">
        <v>2</v>
      </c>
      <c r="E213" t="s">
        <v>56</v>
      </c>
    </row>
    <row r="214" spans="1:6" x14ac:dyDescent="0.2">
      <c r="A214" s="6">
        <v>43284</v>
      </c>
      <c r="B214" s="4">
        <v>690</v>
      </c>
      <c r="C214" s="5"/>
      <c r="D214" t="s">
        <v>2</v>
      </c>
      <c r="E214" t="s">
        <v>56</v>
      </c>
    </row>
    <row r="215" spans="1:6" x14ac:dyDescent="0.2">
      <c r="A215" s="6">
        <v>43287</v>
      </c>
      <c r="C215" s="5">
        <v>-34.39</v>
      </c>
      <c r="D215" t="s">
        <v>44</v>
      </c>
      <c r="E215" t="s">
        <v>73</v>
      </c>
      <c r="F215" t="s">
        <v>306</v>
      </c>
    </row>
    <row r="216" spans="1:6" x14ac:dyDescent="0.2">
      <c r="A216" s="6">
        <v>43287</v>
      </c>
      <c r="C216" s="5">
        <v>-43.04</v>
      </c>
      <c r="D216" t="s">
        <v>34</v>
      </c>
      <c r="E216" t="s">
        <v>73</v>
      </c>
      <c r="F216" t="s">
        <v>306</v>
      </c>
    </row>
    <row r="217" spans="1:6" x14ac:dyDescent="0.2">
      <c r="A217" s="6">
        <v>43287</v>
      </c>
      <c r="C217" s="5">
        <v>-298</v>
      </c>
      <c r="D217" t="s">
        <v>23</v>
      </c>
      <c r="E217" t="s">
        <v>57</v>
      </c>
      <c r="F217" t="s">
        <v>310</v>
      </c>
    </row>
    <row r="218" spans="1:6" x14ac:dyDescent="0.2">
      <c r="A218" s="6">
        <v>43287</v>
      </c>
      <c r="C218" s="5">
        <v>-350</v>
      </c>
      <c r="D218" t="s">
        <v>47</v>
      </c>
      <c r="E218" t="s">
        <v>168</v>
      </c>
      <c r="F218" t="s">
        <v>311</v>
      </c>
    </row>
    <row r="219" spans="1:6" x14ac:dyDescent="0.2">
      <c r="A219" s="6">
        <v>43291</v>
      </c>
      <c r="B219" s="4">
        <v>1431</v>
      </c>
      <c r="C219" s="5"/>
      <c r="D219" t="s">
        <v>2</v>
      </c>
      <c r="E219" t="s">
        <v>56</v>
      </c>
    </row>
    <row r="220" spans="1:6" x14ac:dyDescent="0.2">
      <c r="A220" s="6">
        <v>43292</v>
      </c>
      <c r="C220" s="5">
        <v>-250</v>
      </c>
      <c r="D220" t="s">
        <v>16</v>
      </c>
      <c r="E220" t="s">
        <v>312</v>
      </c>
      <c r="F220" t="s">
        <v>313</v>
      </c>
    </row>
    <row r="221" spans="1:6" x14ac:dyDescent="0.2">
      <c r="A221" s="6">
        <v>43294</v>
      </c>
      <c r="C221" s="5">
        <v>-110.89</v>
      </c>
      <c r="D221" t="s">
        <v>33</v>
      </c>
      <c r="E221" t="s">
        <v>302</v>
      </c>
      <c r="F221" t="s">
        <v>314</v>
      </c>
    </row>
    <row r="222" spans="1:6" x14ac:dyDescent="0.2">
      <c r="A222" s="6">
        <v>43298</v>
      </c>
      <c r="B222" s="4">
        <v>2137</v>
      </c>
      <c r="C222" s="5"/>
      <c r="D222" t="s">
        <v>2</v>
      </c>
      <c r="E222" t="s">
        <v>56</v>
      </c>
    </row>
    <row r="223" spans="1:6" x14ac:dyDescent="0.2">
      <c r="A223" s="6">
        <v>43300</v>
      </c>
      <c r="C223" s="5">
        <v>-18.39</v>
      </c>
      <c r="D223" t="s">
        <v>9</v>
      </c>
      <c r="E223" t="s">
        <v>59</v>
      </c>
      <c r="F223" t="s">
        <v>303</v>
      </c>
    </row>
    <row r="224" spans="1:6" x14ac:dyDescent="0.2">
      <c r="A224" s="6">
        <v>43300</v>
      </c>
      <c r="C224" s="5">
        <v>-6</v>
      </c>
      <c r="D224" t="s">
        <v>9</v>
      </c>
      <c r="E224" t="s">
        <v>220</v>
      </c>
      <c r="F224" t="s">
        <v>271</v>
      </c>
    </row>
    <row r="225" spans="1:6" x14ac:dyDescent="0.2">
      <c r="A225" s="6">
        <v>43300</v>
      </c>
      <c r="C225" s="5">
        <v>-12.99</v>
      </c>
      <c r="D225" t="s">
        <v>9</v>
      </c>
      <c r="E225" t="s">
        <v>166</v>
      </c>
      <c r="F225" t="s">
        <v>264</v>
      </c>
    </row>
    <row r="226" spans="1:6" x14ac:dyDescent="0.2">
      <c r="A226" s="6">
        <v>43300</v>
      </c>
      <c r="C226" s="5">
        <v>-7.99</v>
      </c>
      <c r="D226" t="s">
        <v>9</v>
      </c>
      <c r="E226" t="s">
        <v>166</v>
      </c>
      <c r="F226" t="s">
        <v>264</v>
      </c>
    </row>
    <row r="227" spans="1:6" x14ac:dyDescent="0.2">
      <c r="A227" s="6">
        <v>43300</v>
      </c>
      <c r="C227" s="5">
        <v>-6.25</v>
      </c>
      <c r="D227" t="s">
        <v>9</v>
      </c>
      <c r="E227" t="s">
        <v>307</v>
      </c>
      <c r="F227" t="s">
        <v>315</v>
      </c>
    </row>
    <row r="228" spans="1:6" x14ac:dyDescent="0.2">
      <c r="A228" s="6">
        <v>43300</v>
      </c>
      <c r="C228" s="5">
        <v>-6.4</v>
      </c>
      <c r="D228" t="s">
        <v>9</v>
      </c>
      <c r="E228" t="s">
        <v>220</v>
      </c>
      <c r="F228" t="s">
        <v>271</v>
      </c>
    </row>
    <row r="229" spans="1:6" x14ac:dyDescent="0.2">
      <c r="A229" s="6">
        <v>43300</v>
      </c>
      <c r="C229" s="5">
        <v>-5.75</v>
      </c>
      <c r="D229" t="s">
        <v>9</v>
      </c>
      <c r="E229" t="s">
        <v>220</v>
      </c>
      <c r="F229" t="s">
        <v>271</v>
      </c>
    </row>
    <row r="230" spans="1:6" x14ac:dyDescent="0.2">
      <c r="A230" s="6">
        <v>43300</v>
      </c>
      <c r="C230" s="5">
        <v>-69.59</v>
      </c>
      <c r="D230" t="s">
        <v>18</v>
      </c>
      <c r="E230" t="s">
        <v>59</v>
      </c>
      <c r="F230" t="s">
        <v>305</v>
      </c>
    </row>
    <row r="231" spans="1:6" x14ac:dyDescent="0.2">
      <c r="A231" s="6">
        <v>43300</v>
      </c>
      <c r="C231" s="5">
        <v>-26.49</v>
      </c>
      <c r="D231" t="s">
        <v>38</v>
      </c>
      <c r="E231" t="s">
        <v>184</v>
      </c>
      <c r="F231" t="s">
        <v>211</v>
      </c>
    </row>
    <row r="232" spans="1:6" x14ac:dyDescent="0.2">
      <c r="A232" s="6">
        <v>43300</v>
      </c>
      <c r="C232" s="5">
        <v>-12.95</v>
      </c>
      <c r="D232" t="s">
        <v>38</v>
      </c>
      <c r="E232" t="s">
        <v>65</v>
      </c>
      <c r="F232" t="s">
        <v>211</v>
      </c>
    </row>
    <row r="233" spans="1:6" x14ac:dyDescent="0.2">
      <c r="A233" s="6">
        <v>43300</v>
      </c>
      <c r="C233" s="5">
        <v>-87.94</v>
      </c>
      <c r="D233" t="s">
        <v>41</v>
      </c>
      <c r="E233" t="s">
        <v>66</v>
      </c>
      <c r="F233" t="s">
        <v>316</v>
      </c>
    </row>
    <row r="234" spans="1:6" x14ac:dyDescent="0.2">
      <c r="A234" s="6">
        <v>43300</v>
      </c>
      <c r="C234" s="5">
        <v>-65.27</v>
      </c>
      <c r="D234" t="s">
        <v>41</v>
      </c>
      <c r="E234" t="s">
        <v>59</v>
      </c>
      <c r="F234" t="s">
        <v>317</v>
      </c>
    </row>
    <row r="235" spans="1:6" x14ac:dyDescent="0.2">
      <c r="A235" s="6">
        <v>43300</v>
      </c>
      <c r="C235" s="5">
        <v>-31.07</v>
      </c>
      <c r="D235" t="s">
        <v>8</v>
      </c>
      <c r="E235" t="s">
        <v>164</v>
      </c>
      <c r="F235" t="s">
        <v>75</v>
      </c>
    </row>
    <row r="236" spans="1:6" x14ac:dyDescent="0.2">
      <c r="A236" s="6">
        <v>43300</v>
      </c>
      <c r="C236" s="5">
        <v>-3.27</v>
      </c>
      <c r="D236" t="s">
        <v>8</v>
      </c>
      <c r="E236" t="s">
        <v>191</v>
      </c>
      <c r="F236" t="s">
        <v>188</v>
      </c>
    </row>
    <row r="237" spans="1:6" x14ac:dyDescent="0.2">
      <c r="A237" s="6">
        <v>43300</v>
      </c>
      <c r="C237" s="5">
        <v>-3.27</v>
      </c>
      <c r="D237" t="s">
        <v>8</v>
      </c>
      <c r="E237" t="s">
        <v>191</v>
      </c>
      <c r="F237" t="s">
        <v>188</v>
      </c>
    </row>
    <row r="238" spans="1:6" x14ac:dyDescent="0.2">
      <c r="A238" s="6">
        <v>43300</v>
      </c>
      <c r="C238" s="5">
        <v>-31.06</v>
      </c>
      <c r="D238" t="s">
        <v>8</v>
      </c>
      <c r="E238" t="s">
        <v>164</v>
      </c>
      <c r="F238" t="s">
        <v>75</v>
      </c>
    </row>
    <row r="239" spans="1:6" x14ac:dyDescent="0.2">
      <c r="A239" s="6">
        <v>43300</v>
      </c>
      <c r="C239" s="5">
        <v>-31.07</v>
      </c>
      <c r="D239" t="s">
        <v>8</v>
      </c>
      <c r="E239" t="s">
        <v>164</v>
      </c>
      <c r="F239" t="s">
        <v>75</v>
      </c>
    </row>
    <row r="240" spans="1:6" x14ac:dyDescent="0.2">
      <c r="A240" s="6">
        <v>43301</v>
      </c>
      <c r="C240" s="5">
        <v>-230.3</v>
      </c>
      <c r="D240" t="s">
        <v>43</v>
      </c>
      <c r="E240" t="s">
        <v>67</v>
      </c>
      <c r="F240" t="s">
        <v>300</v>
      </c>
    </row>
    <row r="241" spans="1:6" x14ac:dyDescent="0.2">
      <c r="A241" s="6">
        <v>43304</v>
      </c>
      <c r="B241" s="4">
        <v>775</v>
      </c>
      <c r="C241" s="5"/>
      <c r="D241" t="s">
        <v>2</v>
      </c>
      <c r="E241" t="s">
        <v>56</v>
      </c>
    </row>
    <row r="242" spans="1:6" x14ac:dyDescent="0.2">
      <c r="A242" s="6">
        <v>43306</v>
      </c>
      <c r="C242" s="5">
        <v>-90</v>
      </c>
      <c r="D242" t="s">
        <v>37</v>
      </c>
      <c r="E242" t="s">
        <v>64</v>
      </c>
      <c r="F242" t="s">
        <v>64</v>
      </c>
    </row>
    <row r="243" spans="1:6" x14ac:dyDescent="0.2">
      <c r="A243" s="6">
        <v>43306</v>
      </c>
      <c r="C243" s="5">
        <v>-500</v>
      </c>
      <c r="D243" t="s">
        <v>26</v>
      </c>
      <c r="E243" t="s">
        <v>60</v>
      </c>
      <c r="F243" t="s">
        <v>61</v>
      </c>
    </row>
    <row r="244" spans="1:6" x14ac:dyDescent="0.2">
      <c r="A244" s="6">
        <v>43308</v>
      </c>
      <c r="C244" s="5">
        <v>-129.25</v>
      </c>
      <c r="D244" t="s">
        <v>58</v>
      </c>
      <c r="E244" t="s">
        <v>304</v>
      </c>
      <c r="F244" t="s">
        <v>301</v>
      </c>
    </row>
    <row r="245" spans="1:6" x14ac:dyDescent="0.2">
      <c r="A245" s="6">
        <v>43311</v>
      </c>
      <c r="C245" s="5">
        <v>-141.41</v>
      </c>
      <c r="D245" t="s">
        <v>31</v>
      </c>
      <c r="E245" t="s">
        <v>63</v>
      </c>
      <c r="F245" t="s">
        <v>308</v>
      </c>
    </row>
    <row r="246" spans="1:6" x14ac:dyDescent="0.2">
      <c r="A246" s="6">
        <v>43311</v>
      </c>
      <c r="B246" s="4">
        <v>1040</v>
      </c>
      <c r="D246" t="s">
        <v>2</v>
      </c>
      <c r="E246" t="s">
        <v>56</v>
      </c>
    </row>
  </sheetData>
  <sortState xmlns:xlrd2="http://schemas.microsoft.com/office/spreadsheetml/2017/richdata2" ref="A2:F246">
    <sortCondition ref="A2:A20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7"/>
  <sheetViews>
    <sheetView workbookViewId="0"/>
  </sheetViews>
  <sheetFormatPr baseColWidth="10" defaultColWidth="8.83203125" defaultRowHeight="15" x14ac:dyDescent="0.2"/>
  <cols>
    <col min="1" max="1" width="8.6640625" style="8" customWidth="1"/>
    <col min="2" max="2" width="38.5" customWidth="1"/>
    <col min="3" max="3" width="33.33203125" customWidth="1"/>
    <col min="4" max="4" width="9.1640625" customWidth="1"/>
  </cols>
  <sheetData>
    <row r="1" spans="1:3" x14ac:dyDescent="0.2">
      <c r="A1" s="13" t="s">
        <v>153</v>
      </c>
      <c r="B1" s="2" t="s">
        <v>0</v>
      </c>
      <c r="C1" s="2" t="s">
        <v>78</v>
      </c>
    </row>
    <row r="2" spans="1:3" ht="15" customHeight="1" x14ac:dyDescent="0.2">
      <c r="A2" s="9">
        <v>101</v>
      </c>
      <c r="B2" s="10" t="s">
        <v>94</v>
      </c>
      <c r="C2" t="s">
        <v>154</v>
      </c>
    </row>
    <row r="3" spans="1:3" ht="15" customHeight="1" x14ac:dyDescent="0.2">
      <c r="A3" s="9" t="s">
        <v>80</v>
      </c>
      <c r="B3" s="10" t="s">
        <v>95</v>
      </c>
      <c r="C3" t="s">
        <v>154</v>
      </c>
    </row>
    <row r="4" spans="1:3" ht="15" customHeight="1" x14ac:dyDescent="0.2">
      <c r="A4" s="9">
        <v>102</v>
      </c>
      <c r="B4" s="10" t="s">
        <v>81</v>
      </c>
      <c r="C4" t="s">
        <v>154</v>
      </c>
    </row>
    <row r="5" spans="1:3" ht="15" customHeight="1" x14ac:dyDescent="0.2">
      <c r="A5" s="9">
        <v>103</v>
      </c>
      <c r="B5" s="10" t="s">
        <v>96</v>
      </c>
      <c r="C5" t="s">
        <v>154</v>
      </c>
    </row>
    <row r="6" spans="1:3" ht="15" customHeight="1" x14ac:dyDescent="0.2">
      <c r="A6" s="9">
        <v>201</v>
      </c>
      <c r="B6" s="10" t="s">
        <v>97</v>
      </c>
      <c r="C6" t="s">
        <v>155</v>
      </c>
    </row>
    <row r="7" spans="1:3" ht="15" customHeight="1" x14ac:dyDescent="0.2">
      <c r="A7" s="9" t="s">
        <v>83</v>
      </c>
      <c r="B7" s="10" t="s">
        <v>98</v>
      </c>
      <c r="C7" t="s">
        <v>155</v>
      </c>
    </row>
    <row r="8" spans="1:3" ht="15" customHeight="1" x14ac:dyDescent="0.2">
      <c r="A8" s="9">
        <v>202</v>
      </c>
      <c r="B8" s="10" t="s">
        <v>99</v>
      </c>
      <c r="C8" t="s">
        <v>155</v>
      </c>
    </row>
    <row r="9" spans="1:3" ht="15" customHeight="1" x14ac:dyDescent="0.2">
      <c r="A9" s="9">
        <v>203</v>
      </c>
      <c r="B9" s="10" t="s">
        <v>100</v>
      </c>
      <c r="C9" t="s">
        <v>155</v>
      </c>
    </row>
    <row r="10" spans="1:3" ht="15" customHeight="1" x14ac:dyDescent="0.2">
      <c r="A10" s="9">
        <v>204</v>
      </c>
      <c r="B10" s="10" t="s">
        <v>84</v>
      </c>
      <c r="C10" t="s">
        <v>155</v>
      </c>
    </row>
    <row r="11" spans="1:3" ht="15" customHeight="1" x14ac:dyDescent="0.2">
      <c r="A11" s="9">
        <v>205</v>
      </c>
      <c r="B11" s="10" t="s">
        <v>101</v>
      </c>
      <c r="C11" t="s">
        <v>155</v>
      </c>
    </row>
    <row r="12" spans="1:3" ht="15" customHeight="1" x14ac:dyDescent="0.2">
      <c r="A12" s="9">
        <v>206</v>
      </c>
      <c r="B12" s="10" t="s">
        <v>102</v>
      </c>
      <c r="C12" t="s">
        <v>155</v>
      </c>
    </row>
    <row r="13" spans="1:3" ht="15" customHeight="1" x14ac:dyDescent="0.2">
      <c r="A13" s="9">
        <v>301</v>
      </c>
      <c r="B13" s="10" t="s">
        <v>103</v>
      </c>
      <c r="C13" t="s">
        <v>156</v>
      </c>
    </row>
    <row r="14" spans="1:3" ht="15" customHeight="1" x14ac:dyDescent="0.2">
      <c r="A14" s="9">
        <v>302</v>
      </c>
      <c r="B14" s="10" t="s">
        <v>104</v>
      </c>
      <c r="C14" t="s">
        <v>156</v>
      </c>
    </row>
    <row r="15" spans="1:3" ht="15" customHeight="1" x14ac:dyDescent="0.2">
      <c r="A15" s="9">
        <v>303</v>
      </c>
      <c r="B15" s="10" t="s">
        <v>105</v>
      </c>
      <c r="C15" t="s">
        <v>156</v>
      </c>
    </row>
    <row r="16" spans="1:3" ht="15" customHeight="1" x14ac:dyDescent="0.2">
      <c r="A16" s="9">
        <v>304</v>
      </c>
      <c r="B16" s="10" t="s">
        <v>106</v>
      </c>
      <c r="C16" t="s">
        <v>156</v>
      </c>
    </row>
    <row r="17" spans="1:3" ht="15" customHeight="1" x14ac:dyDescent="0.2">
      <c r="A17" s="9">
        <v>305</v>
      </c>
      <c r="B17" s="10" t="s">
        <v>107</v>
      </c>
      <c r="C17" t="s">
        <v>156</v>
      </c>
    </row>
    <row r="18" spans="1:3" ht="15" customHeight="1" x14ac:dyDescent="0.2">
      <c r="A18" s="9">
        <v>306</v>
      </c>
      <c r="B18" s="10" t="s">
        <v>85</v>
      </c>
      <c r="C18" t="s">
        <v>156</v>
      </c>
    </row>
    <row r="19" spans="1:3" ht="15" customHeight="1" x14ac:dyDescent="0.2">
      <c r="A19" s="9">
        <v>307</v>
      </c>
      <c r="B19" s="10" t="s">
        <v>82</v>
      </c>
      <c r="C19" t="s">
        <v>156</v>
      </c>
    </row>
    <row r="20" spans="1:3" ht="15" customHeight="1" x14ac:dyDescent="0.2">
      <c r="A20" s="9">
        <v>308</v>
      </c>
      <c r="B20" s="10" t="s">
        <v>86</v>
      </c>
      <c r="C20" t="s">
        <v>156</v>
      </c>
    </row>
    <row r="21" spans="1:3" ht="15" customHeight="1" x14ac:dyDescent="0.2">
      <c r="A21" s="9">
        <v>309</v>
      </c>
      <c r="B21" s="10" t="s">
        <v>108</v>
      </c>
      <c r="C21" t="s">
        <v>156</v>
      </c>
    </row>
    <row r="22" spans="1:3" ht="15" customHeight="1" x14ac:dyDescent="0.2">
      <c r="A22" s="9">
        <v>310</v>
      </c>
      <c r="B22" s="10" t="s">
        <v>87</v>
      </c>
      <c r="C22" t="s">
        <v>156</v>
      </c>
    </row>
    <row r="23" spans="1:3" ht="15" customHeight="1" x14ac:dyDescent="0.2">
      <c r="A23" s="9">
        <v>311</v>
      </c>
      <c r="B23" s="10" t="s">
        <v>299</v>
      </c>
      <c r="C23" t="s">
        <v>156</v>
      </c>
    </row>
    <row r="24" spans="1:3" ht="15" customHeight="1" x14ac:dyDescent="0.2">
      <c r="A24" s="9">
        <v>401</v>
      </c>
      <c r="B24" s="10" t="s">
        <v>109</v>
      </c>
      <c r="C24" t="s">
        <v>157</v>
      </c>
    </row>
    <row r="25" spans="1:3" ht="15" customHeight="1" x14ac:dyDescent="0.2">
      <c r="A25" s="9">
        <v>402</v>
      </c>
      <c r="B25" s="10" t="s">
        <v>110</v>
      </c>
      <c r="C25" t="s">
        <v>157</v>
      </c>
    </row>
    <row r="26" spans="1:3" ht="15" customHeight="1" x14ac:dyDescent="0.2">
      <c r="A26" s="9">
        <v>403</v>
      </c>
      <c r="B26" s="10" t="s">
        <v>82</v>
      </c>
      <c r="C26" t="s">
        <v>157</v>
      </c>
    </row>
    <row r="27" spans="1:3" ht="15" customHeight="1" x14ac:dyDescent="0.2">
      <c r="A27" s="9">
        <v>404</v>
      </c>
      <c r="B27" s="10" t="s">
        <v>111</v>
      </c>
      <c r="C27" t="s">
        <v>157</v>
      </c>
    </row>
    <row r="28" spans="1:3" ht="15" customHeight="1" x14ac:dyDescent="0.2">
      <c r="A28" s="9">
        <v>405</v>
      </c>
      <c r="B28" s="10" t="s">
        <v>112</v>
      </c>
      <c r="C28" t="s">
        <v>157</v>
      </c>
    </row>
    <row r="29" spans="1:3" ht="15" customHeight="1" x14ac:dyDescent="0.2">
      <c r="A29" s="9">
        <v>406</v>
      </c>
      <c r="B29" s="10" t="s">
        <v>113</v>
      </c>
      <c r="C29" t="s">
        <v>157</v>
      </c>
    </row>
    <row r="30" spans="1:3" ht="15" customHeight="1" x14ac:dyDescent="0.2">
      <c r="A30" s="9">
        <v>501</v>
      </c>
      <c r="B30" s="10" t="s">
        <v>114</v>
      </c>
      <c r="C30" t="s">
        <v>158</v>
      </c>
    </row>
    <row r="31" spans="1:3" ht="15" customHeight="1" x14ac:dyDescent="0.2">
      <c r="A31" s="9">
        <v>502</v>
      </c>
      <c r="B31" s="10" t="s">
        <v>115</v>
      </c>
      <c r="C31" t="s">
        <v>158</v>
      </c>
    </row>
    <row r="32" spans="1:3" ht="15" customHeight="1" x14ac:dyDescent="0.2">
      <c r="A32" s="9">
        <v>503</v>
      </c>
      <c r="B32" s="10" t="s">
        <v>116</v>
      </c>
      <c r="C32" t="s">
        <v>158</v>
      </c>
    </row>
    <row r="33" spans="1:3" ht="15" customHeight="1" x14ac:dyDescent="0.2">
      <c r="A33" s="9">
        <v>504</v>
      </c>
      <c r="B33" s="10" t="s">
        <v>88</v>
      </c>
      <c r="C33" t="s">
        <v>158</v>
      </c>
    </row>
    <row r="34" spans="1:3" ht="15" customHeight="1" x14ac:dyDescent="0.2">
      <c r="A34" s="9">
        <v>601</v>
      </c>
      <c r="B34" s="10" t="s">
        <v>61</v>
      </c>
      <c r="C34" t="s">
        <v>159</v>
      </c>
    </row>
    <row r="35" spans="1:3" ht="15" customHeight="1" x14ac:dyDescent="0.2">
      <c r="A35" s="9">
        <v>602</v>
      </c>
      <c r="B35" s="10" t="s">
        <v>89</v>
      </c>
      <c r="C35" t="s">
        <v>159</v>
      </c>
    </row>
    <row r="36" spans="1:3" ht="15" customHeight="1" x14ac:dyDescent="0.2">
      <c r="A36" s="9">
        <v>603</v>
      </c>
      <c r="B36" s="10" t="s">
        <v>90</v>
      </c>
      <c r="C36" t="s">
        <v>159</v>
      </c>
    </row>
    <row r="37" spans="1:3" ht="15" customHeight="1" x14ac:dyDescent="0.2">
      <c r="A37" s="9">
        <v>604</v>
      </c>
      <c r="B37" s="10" t="s">
        <v>117</v>
      </c>
      <c r="C37" t="s">
        <v>159</v>
      </c>
    </row>
    <row r="38" spans="1:3" ht="15" customHeight="1" x14ac:dyDescent="0.2">
      <c r="A38" s="9">
        <v>605</v>
      </c>
      <c r="B38" s="10" t="s">
        <v>118</v>
      </c>
      <c r="C38" t="s">
        <v>159</v>
      </c>
    </row>
    <row r="39" spans="1:3" ht="15" customHeight="1" x14ac:dyDescent="0.2">
      <c r="A39" s="9">
        <v>606</v>
      </c>
      <c r="B39" s="10" t="s">
        <v>119</v>
      </c>
      <c r="C39" t="s">
        <v>159</v>
      </c>
    </row>
    <row r="40" spans="1:3" ht="15" customHeight="1" x14ac:dyDescent="0.2">
      <c r="A40" s="9">
        <v>607</v>
      </c>
      <c r="B40" s="10" t="s">
        <v>120</v>
      </c>
      <c r="C40" t="s">
        <v>159</v>
      </c>
    </row>
    <row r="41" spans="1:3" ht="15" customHeight="1" x14ac:dyDescent="0.2">
      <c r="A41" s="9"/>
      <c r="B41" s="11" t="s">
        <v>121</v>
      </c>
      <c r="C41" t="s">
        <v>159</v>
      </c>
    </row>
    <row r="42" spans="1:3" ht="15" customHeight="1" x14ac:dyDescent="0.2">
      <c r="A42" s="9"/>
      <c r="B42" s="11" t="s">
        <v>122</v>
      </c>
      <c r="C42" t="s">
        <v>159</v>
      </c>
    </row>
    <row r="43" spans="1:3" ht="15" customHeight="1" x14ac:dyDescent="0.2">
      <c r="A43" s="9"/>
      <c r="B43" s="11" t="s">
        <v>123</v>
      </c>
      <c r="C43" t="s">
        <v>159</v>
      </c>
    </row>
    <row r="44" spans="1:3" ht="15" customHeight="1" x14ac:dyDescent="0.2">
      <c r="A44" s="9"/>
      <c r="B44" s="11" t="s">
        <v>91</v>
      </c>
      <c r="C44" t="s">
        <v>159</v>
      </c>
    </row>
    <row r="45" spans="1:3" ht="15" customHeight="1" x14ac:dyDescent="0.2">
      <c r="A45" s="9"/>
      <c r="B45" s="11" t="s">
        <v>92</v>
      </c>
      <c r="C45" t="s">
        <v>159</v>
      </c>
    </row>
    <row r="46" spans="1:3" ht="15" customHeight="1" x14ac:dyDescent="0.2">
      <c r="A46" s="9"/>
      <c r="B46" s="11" t="s">
        <v>124</v>
      </c>
      <c r="C46" t="s">
        <v>159</v>
      </c>
    </row>
    <row r="47" spans="1:3" ht="15" customHeight="1" x14ac:dyDescent="0.2">
      <c r="A47" s="9"/>
      <c r="B47" s="11" t="s">
        <v>125</v>
      </c>
      <c r="C47" t="s">
        <v>159</v>
      </c>
    </row>
    <row r="48" spans="1:3" ht="15" customHeight="1" x14ac:dyDescent="0.2">
      <c r="A48" s="9"/>
      <c r="B48" s="12" t="s">
        <v>126</v>
      </c>
      <c r="C48" t="s">
        <v>159</v>
      </c>
    </row>
    <row r="49" spans="1:4" ht="15" customHeight="1" x14ac:dyDescent="0.2">
      <c r="A49" s="9"/>
      <c r="B49" s="12" t="s">
        <v>127</v>
      </c>
      <c r="C49" t="s">
        <v>159</v>
      </c>
    </row>
    <row r="50" spans="1:4" ht="15" customHeight="1" x14ac:dyDescent="0.2">
      <c r="A50" s="9">
        <v>608</v>
      </c>
      <c r="B50" s="10" t="s">
        <v>149</v>
      </c>
      <c r="C50" t="s">
        <v>159</v>
      </c>
      <c r="D50" s="7"/>
    </row>
    <row r="51" spans="1:4" ht="15" customHeight="1" x14ac:dyDescent="0.2">
      <c r="A51" s="9">
        <v>609</v>
      </c>
      <c r="B51" s="10" t="s">
        <v>150</v>
      </c>
      <c r="C51" t="s">
        <v>159</v>
      </c>
    </row>
    <row r="52" spans="1:4" ht="15" customHeight="1" x14ac:dyDescent="0.2">
      <c r="A52" s="9">
        <v>610</v>
      </c>
      <c r="B52" s="10" t="s">
        <v>128</v>
      </c>
      <c r="C52" t="s">
        <v>159</v>
      </c>
    </row>
    <row r="53" spans="1:4" ht="15" customHeight="1" x14ac:dyDescent="0.2">
      <c r="A53" s="9">
        <v>704</v>
      </c>
      <c r="B53" s="10" t="s">
        <v>129</v>
      </c>
      <c r="C53" t="s">
        <v>160</v>
      </c>
    </row>
    <row r="54" spans="1:4" ht="15" customHeight="1" x14ac:dyDescent="0.2">
      <c r="A54" s="9">
        <v>706</v>
      </c>
      <c r="B54" s="10" t="s">
        <v>130</v>
      </c>
      <c r="C54" t="s">
        <v>160</v>
      </c>
    </row>
    <row r="55" spans="1:4" ht="15" customHeight="1" x14ac:dyDescent="0.2">
      <c r="A55" s="9">
        <v>707</v>
      </c>
      <c r="B55" s="10" t="s">
        <v>131</v>
      </c>
      <c r="C55" t="s">
        <v>160</v>
      </c>
    </row>
    <row r="56" spans="1:4" ht="15" customHeight="1" x14ac:dyDescent="0.2">
      <c r="A56" s="9"/>
      <c r="B56" s="11" t="s">
        <v>151</v>
      </c>
      <c r="C56" t="s">
        <v>160</v>
      </c>
    </row>
    <row r="57" spans="1:4" ht="15" customHeight="1" x14ac:dyDescent="0.2">
      <c r="A57" s="9"/>
      <c r="B57" s="11" t="s">
        <v>152</v>
      </c>
      <c r="C57" t="s">
        <v>160</v>
      </c>
    </row>
    <row r="58" spans="1:4" ht="15" customHeight="1" x14ac:dyDescent="0.2">
      <c r="A58" s="9">
        <v>708</v>
      </c>
      <c r="B58" s="10" t="s">
        <v>132</v>
      </c>
      <c r="C58" t="s">
        <v>160</v>
      </c>
    </row>
    <row r="59" spans="1:4" ht="15" customHeight="1" x14ac:dyDescent="0.2">
      <c r="A59" s="9">
        <v>709</v>
      </c>
      <c r="B59" s="10" t="s">
        <v>133</v>
      </c>
      <c r="C59" t="s">
        <v>160</v>
      </c>
    </row>
    <row r="60" spans="1:4" ht="15" customHeight="1" x14ac:dyDescent="0.2">
      <c r="A60" s="9">
        <v>800</v>
      </c>
      <c r="B60" s="10" t="s">
        <v>134</v>
      </c>
      <c r="C60" t="s">
        <v>161</v>
      </c>
    </row>
    <row r="61" spans="1:4" ht="15" customHeight="1" x14ac:dyDescent="0.2">
      <c r="A61" s="9">
        <v>801</v>
      </c>
      <c r="B61" s="10" t="s">
        <v>135</v>
      </c>
      <c r="C61" t="s">
        <v>161</v>
      </c>
    </row>
    <row r="62" spans="1:4" ht="15" customHeight="1" x14ac:dyDescent="0.2">
      <c r="A62" s="9">
        <v>802</v>
      </c>
      <c r="B62" s="10" t="s">
        <v>136</v>
      </c>
      <c r="C62" t="s">
        <v>161</v>
      </c>
    </row>
    <row r="63" spans="1:4" ht="15" customHeight="1" x14ac:dyDescent="0.2">
      <c r="A63" s="9">
        <v>803</v>
      </c>
      <c r="B63" s="10" t="s">
        <v>137</v>
      </c>
      <c r="C63" t="s">
        <v>161</v>
      </c>
    </row>
    <row r="64" spans="1:4" ht="15" customHeight="1" x14ac:dyDescent="0.2">
      <c r="A64" s="9">
        <v>804</v>
      </c>
      <c r="B64" s="10" t="s">
        <v>138</v>
      </c>
      <c r="C64" t="s">
        <v>161</v>
      </c>
    </row>
    <row r="65" spans="1:3" ht="15" customHeight="1" x14ac:dyDescent="0.2">
      <c r="A65" s="9">
        <v>805</v>
      </c>
      <c r="B65" s="10" t="s">
        <v>139</v>
      </c>
      <c r="C65" t="s">
        <v>161</v>
      </c>
    </row>
    <row r="66" spans="1:3" ht="15" customHeight="1" x14ac:dyDescent="0.2">
      <c r="A66" s="9">
        <v>900</v>
      </c>
      <c r="B66" s="10" t="s">
        <v>140</v>
      </c>
      <c r="C66" t="s">
        <v>162</v>
      </c>
    </row>
    <row r="67" spans="1:3" ht="15" customHeight="1" x14ac:dyDescent="0.2">
      <c r="A67" s="9"/>
      <c r="B67" s="11" t="s">
        <v>141</v>
      </c>
      <c r="C67" t="s">
        <v>162</v>
      </c>
    </row>
    <row r="68" spans="1:3" ht="15" customHeight="1" x14ac:dyDescent="0.2">
      <c r="A68" s="9">
        <v>910</v>
      </c>
      <c r="B68" s="10" t="s">
        <v>142</v>
      </c>
      <c r="C68" s="10" t="s">
        <v>163</v>
      </c>
    </row>
    <row r="69" spans="1:3" ht="15" customHeight="1" x14ac:dyDescent="0.2">
      <c r="A69" s="9"/>
      <c r="B69" s="11" t="s">
        <v>143</v>
      </c>
      <c r="C69" s="10" t="s">
        <v>163</v>
      </c>
    </row>
    <row r="70" spans="1:3" ht="15" customHeight="1" x14ac:dyDescent="0.2">
      <c r="A70" s="9"/>
      <c r="B70" s="11" t="s">
        <v>79</v>
      </c>
      <c r="C70" s="10" t="s">
        <v>163</v>
      </c>
    </row>
    <row r="71" spans="1:3" ht="15" customHeight="1" x14ac:dyDescent="0.2">
      <c r="A71" s="9"/>
      <c r="B71" s="11" t="s">
        <v>93</v>
      </c>
      <c r="C71" s="10" t="s">
        <v>163</v>
      </c>
    </row>
    <row r="72" spans="1:3" ht="15" customHeight="1" x14ac:dyDescent="0.2">
      <c r="A72" s="9">
        <v>950</v>
      </c>
      <c r="B72" s="10" t="s">
        <v>144</v>
      </c>
      <c r="C72" s="10" t="s">
        <v>68</v>
      </c>
    </row>
    <row r="73" spans="1:3" ht="15" customHeight="1" x14ac:dyDescent="0.2">
      <c r="A73" s="9"/>
      <c r="B73" s="11" t="s">
        <v>143</v>
      </c>
      <c r="C73" s="10" t="s">
        <v>68</v>
      </c>
    </row>
    <row r="74" spans="1:3" ht="15" customHeight="1" x14ac:dyDescent="0.2">
      <c r="A74" s="9"/>
      <c r="B74" s="11" t="s">
        <v>145</v>
      </c>
      <c r="C74" s="10" t="s">
        <v>68</v>
      </c>
    </row>
    <row r="75" spans="1:3" ht="15" customHeight="1" x14ac:dyDescent="0.2">
      <c r="A75" s="9"/>
      <c r="B75" s="11" t="s">
        <v>146</v>
      </c>
      <c r="C75" s="10" t="s">
        <v>68</v>
      </c>
    </row>
    <row r="76" spans="1:3" ht="15" customHeight="1" x14ac:dyDescent="0.2">
      <c r="A76" s="9"/>
      <c r="B76" s="11" t="s">
        <v>147</v>
      </c>
      <c r="C76" s="10" t="s">
        <v>68</v>
      </c>
    </row>
    <row r="77" spans="1:3" ht="15" customHeight="1" x14ac:dyDescent="0.2">
      <c r="A77" s="9"/>
      <c r="B77" s="11" t="s">
        <v>148</v>
      </c>
      <c r="C77" s="10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Report</vt:lpstr>
      <vt:lpstr>Transactions</vt:lpstr>
      <vt:lpstr>Categories</vt:lpstr>
      <vt:lpstr>'Budget Report'!Feb2017_BudgetReport</vt:lpstr>
      <vt:lpstr>Transactions!Jun2018_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Microsoft Office User</cp:lastModifiedBy>
  <cp:lastPrinted>2022-02-19T14:32:21Z</cp:lastPrinted>
  <dcterms:created xsi:type="dcterms:W3CDTF">2017-03-11T04:31:02Z</dcterms:created>
  <dcterms:modified xsi:type="dcterms:W3CDTF">2022-02-19T14:35:38Z</dcterms:modified>
</cp:coreProperties>
</file>